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ctor\Documents\RAFAEL GARCÍA HERREROS\PEI\PMI\2022\"/>
    </mc:Choice>
  </mc:AlternateContent>
  <bookViews>
    <workbookView xWindow="0" yWindow="0" windowWidth="2376" windowHeight="0" tabRatio="999"/>
  </bookViews>
  <sheets>
    <sheet name="INICIO" sheetId="14" r:id="rId1"/>
    <sheet name="REVI_IDENT" sheetId="1" r:id="rId2"/>
    <sheet name="CONTEXTO" sheetId="2" r:id="rId3"/>
    <sheet name="AUTOEVA" sheetId="3" r:id="rId4"/>
    <sheet name="ConAUTO" sheetId="9" r:id="rId5"/>
    <sheet name="DIRECTIVA" sheetId="17" r:id="rId6"/>
    <sheet name="ACADEMICA" sheetId="18" r:id="rId7"/>
    <sheet name="ADMINIST" sheetId="19" r:id="rId8"/>
    <sheet name="COMUNITARIA" sheetId="20" r:id="rId9"/>
    <sheet name="POR GESTIÓN" sheetId="16" r:id="rId10"/>
    <sheet name="OBJS" sheetId="4" r:id="rId11"/>
    <sheet name="MET_IND" sheetId="5" r:id="rId12"/>
    <sheet name="ACCS 2020" sheetId="6" r:id="rId13"/>
    <sheet name="TARS 2020" sheetId="7" r:id="rId14"/>
    <sheet name="ACCS 2021" sheetId="25" r:id="rId15"/>
    <sheet name="TARS 2021" sheetId="26" r:id="rId16"/>
    <sheet name="ACCS 2022" sheetId="27" r:id="rId17"/>
    <sheet name="TARS 2022" sheetId="28" r:id="rId18"/>
  </sheets>
  <definedNames>
    <definedName name="_xlnm.Print_Area" localSheetId="5">DIRECTIVA!$A$1:$T$79</definedName>
  </definedNames>
  <calcPr calcId="152511"/>
</workbook>
</file>

<file path=xl/calcChain.xml><?xml version="1.0" encoding="utf-8"?>
<calcChain xmlns="http://schemas.openxmlformats.org/spreadsheetml/2006/main">
  <c r="A205" i="28" l="1"/>
  <c r="E254" i="28" l="1"/>
  <c r="F254" i="28"/>
  <c r="E255" i="28"/>
  <c r="F255" i="28"/>
  <c r="E256" i="28"/>
  <c r="F256" i="28"/>
  <c r="E250" i="28"/>
  <c r="F250" i="28"/>
  <c r="E251" i="28"/>
  <c r="F251" i="28"/>
  <c r="E252" i="28"/>
  <c r="F252" i="28"/>
  <c r="E246" i="28"/>
  <c r="F246" i="28"/>
  <c r="E247" i="28"/>
  <c r="F247" i="28"/>
  <c r="E248" i="28"/>
  <c r="F248" i="28"/>
  <c r="E242" i="28"/>
  <c r="F242" i="28"/>
  <c r="E243" i="28"/>
  <c r="F243" i="28"/>
  <c r="E244" i="28"/>
  <c r="F244" i="28"/>
  <c r="E238" i="28"/>
  <c r="F238" i="28"/>
  <c r="E239" i="28"/>
  <c r="F239" i="28"/>
  <c r="E240" i="28"/>
  <c r="F240" i="28"/>
  <c r="E234" i="28"/>
  <c r="F234" i="28"/>
  <c r="E235" i="28"/>
  <c r="F235" i="28"/>
  <c r="E236" i="28"/>
  <c r="F236" i="28"/>
  <c r="E230" i="28"/>
  <c r="F230" i="28"/>
  <c r="E231" i="28"/>
  <c r="F231" i="28"/>
  <c r="E232" i="28"/>
  <c r="F232" i="28"/>
  <c r="E226" i="28"/>
  <c r="F226" i="28"/>
  <c r="E227" i="28"/>
  <c r="F227" i="28"/>
  <c r="E228" i="28"/>
  <c r="F228" i="28"/>
  <c r="E222" i="28"/>
  <c r="F222" i="28"/>
  <c r="E223" i="28"/>
  <c r="F223" i="28"/>
  <c r="E224" i="28"/>
  <c r="F224" i="28"/>
  <c r="E218" i="28"/>
  <c r="F218" i="28"/>
  <c r="E219" i="28"/>
  <c r="F219" i="28"/>
  <c r="E220" i="28"/>
  <c r="F220" i="28"/>
  <c r="E214" i="28"/>
  <c r="F214" i="28"/>
  <c r="E215" i="28"/>
  <c r="F215" i="28"/>
  <c r="E216" i="28"/>
  <c r="F216" i="28"/>
  <c r="E262" i="28"/>
  <c r="F262" i="28"/>
  <c r="E263" i="28"/>
  <c r="F263" i="28"/>
  <c r="E264" i="28"/>
  <c r="F264" i="28"/>
  <c r="E265" i="28"/>
  <c r="F265" i="28"/>
  <c r="E266" i="28"/>
  <c r="F266" i="28"/>
  <c r="E267" i="28"/>
  <c r="F267" i="28"/>
  <c r="E268" i="28"/>
  <c r="F268" i="28"/>
  <c r="E269" i="28"/>
  <c r="F269" i="28"/>
  <c r="E270" i="28"/>
  <c r="F270" i="28"/>
  <c r="E271" i="28"/>
  <c r="F271" i="28"/>
  <c r="E272" i="28"/>
  <c r="F272" i="28"/>
  <c r="F301" i="28"/>
  <c r="E301" i="28"/>
  <c r="F300" i="28"/>
  <c r="E300" i="28"/>
  <c r="F299" i="28"/>
  <c r="E299" i="28"/>
  <c r="F298" i="28"/>
  <c r="E298" i="28"/>
  <c r="F297" i="28"/>
  <c r="E297" i="28"/>
  <c r="F296" i="28"/>
  <c r="E296" i="28"/>
  <c r="F295" i="28"/>
  <c r="E295" i="28"/>
  <c r="F294" i="28"/>
  <c r="E294" i="28"/>
  <c r="F293" i="28"/>
  <c r="E293" i="28"/>
  <c r="F292" i="28"/>
  <c r="E292" i="28"/>
  <c r="F291" i="28"/>
  <c r="E291" i="28"/>
  <c r="F290" i="28"/>
  <c r="E290" i="28"/>
  <c r="F289" i="28"/>
  <c r="E289" i="28"/>
  <c r="F288" i="28"/>
  <c r="E288" i="28"/>
  <c r="F287" i="28"/>
  <c r="E287" i="28"/>
  <c r="F286" i="28"/>
  <c r="E286" i="28"/>
  <c r="F285" i="28"/>
  <c r="E285" i="28"/>
  <c r="F284" i="28"/>
  <c r="E284" i="28"/>
  <c r="F283" i="28"/>
  <c r="E283" i="28"/>
  <c r="F282" i="28"/>
  <c r="E282" i="28"/>
  <c r="F281" i="28"/>
  <c r="E281" i="28"/>
  <c r="F280" i="28"/>
  <c r="E280" i="28"/>
  <c r="F279" i="28"/>
  <c r="E279" i="28"/>
  <c r="F278" i="28"/>
  <c r="E278" i="28"/>
  <c r="F277" i="28"/>
  <c r="E277" i="28"/>
  <c r="F276" i="28"/>
  <c r="E276" i="28"/>
  <c r="F275" i="28"/>
  <c r="E275" i="28"/>
  <c r="F274" i="28"/>
  <c r="E274" i="28"/>
  <c r="E198" i="28"/>
  <c r="F198" i="28"/>
  <c r="E199" i="28"/>
  <c r="F199" i="28"/>
  <c r="E200" i="28"/>
  <c r="F200" i="28"/>
  <c r="E202" i="28"/>
  <c r="F202" i="28"/>
  <c r="E203" i="28"/>
  <c r="F203" i="28"/>
  <c r="E204" i="28"/>
  <c r="F204" i="28"/>
  <c r="E210" i="28"/>
  <c r="F210" i="28"/>
  <c r="E211" i="28"/>
  <c r="F211" i="28"/>
  <c r="E212" i="28"/>
  <c r="F212" i="28"/>
  <c r="E206" i="28"/>
  <c r="F206" i="28"/>
  <c r="E207" i="28"/>
  <c r="F207" i="28"/>
  <c r="E208" i="28"/>
  <c r="F208" i="28"/>
  <c r="E186" i="28"/>
  <c r="F186" i="28"/>
  <c r="E187" i="28"/>
  <c r="F187" i="28"/>
  <c r="E188" i="28"/>
  <c r="F188" i="28"/>
  <c r="E182" i="28"/>
  <c r="F182" i="28"/>
  <c r="E183" i="28"/>
  <c r="F183" i="28"/>
  <c r="E184" i="28"/>
  <c r="F184" i="28"/>
  <c r="E190" i="28"/>
  <c r="F190" i="28"/>
  <c r="E191" i="28"/>
  <c r="F191" i="28"/>
  <c r="E192" i="28"/>
  <c r="F192" i="28"/>
  <c r="E194" i="28"/>
  <c r="F194" i="28"/>
  <c r="E195" i="28"/>
  <c r="F195" i="28"/>
  <c r="E196" i="28"/>
  <c r="F196" i="28"/>
  <c r="E178" i="28"/>
  <c r="F178" i="28"/>
  <c r="E179" i="28"/>
  <c r="F179" i="28"/>
  <c r="E180" i="28"/>
  <c r="F180" i="28"/>
  <c r="E174" i="28"/>
  <c r="F174" i="28"/>
  <c r="E175" i="28"/>
  <c r="F175" i="28"/>
  <c r="E176" i="28"/>
  <c r="F176" i="28"/>
  <c r="E172" i="28"/>
  <c r="F172" i="28"/>
  <c r="E170" i="28"/>
  <c r="F170" i="28"/>
  <c r="E171" i="28"/>
  <c r="F171" i="28"/>
  <c r="E166" i="28"/>
  <c r="F166" i="28"/>
  <c r="E167" i="28"/>
  <c r="F167" i="28"/>
  <c r="E168" i="28"/>
  <c r="F168" i="28"/>
  <c r="E162" i="28"/>
  <c r="F162" i="28"/>
  <c r="E163" i="28"/>
  <c r="F163" i="28"/>
  <c r="E164" i="28"/>
  <c r="F164" i="28"/>
  <c r="E158" i="28"/>
  <c r="F158" i="28"/>
  <c r="E159" i="28"/>
  <c r="F159" i="28"/>
  <c r="E160" i="28"/>
  <c r="F160" i="28"/>
  <c r="E154" i="28"/>
  <c r="F154" i="28"/>
  <c r="E155" i="28"/>
  <c r="F155" i="28"/>
  <c r="E156" i="28"/>
  <c r="F156" i="28"/>
  <c r="E150" i="28"/>
  <c r="F150" i="28"/>
  <c r="E151" i="28"/>
  <c r="F151" i="28"/>
  <c r="E152" i="28"/>
  <c r="F152" i="28"/>
  <c r="E273" i="28"/>
  <c r="F273" i="28"/>
  <c r="E237" i="28"/>
  <c r="F237" i="28"/>
  <c r="E241" i="28"/>
  <c r="F241" i="28"/>
  <c r="E245" i="28"/>
  <c r="F245" i="28"/>
  <c r="E249" i="28"/>
  <c r="F249" i="28"/>
  <c r="E253" i="28"/>
  <c r="F253" i="28"/>
  <c r="E257" i="28"/>
  <c r="F257" i="28"/>
  <c r="E261" i="28"/>
  <c r="F261" i="28"/>
  <c r="E213" i="28"/>
  <c r="F213" i="28"/>
  <c r="E217" i="28"/>
  <c r="F217" i="28"/>
  <c r="E221" i="28"/>
  <c r="F221" i="28"/>
  <c r="E225" i="28"/>
  <c r="F225" i="28"/>
  <c r="E229" i="28"/>
  <c r="F229" i="28"/>
  <c r="E233" i="28"/>
  <c r="F233" i="28"/>
  <c r="E197" i="28"/>
  <c r="F197" i="28"/>
  <c r="E201" i="28"/>
  <c r="F201" i="28"/>
  <c r="E205" i="28"/>
  <c r="F205" i="28"/>
  <c r="E209" i="28"/>
  <c r="F209" i="28"/>
  <c r="E165" i="28"/>
  <c r="F165" i="28"/>
  <c r="E169" i="28"/>
  <c r="F169" i="28"/>
  <c r="E173" i="28"/>
  <c r="F173" i="28"/>
  <c r="E177" i="28"/>
  <c r="F177" i="28"/>
  <c r="E181" i="28"/>
  <c r="F181" i="28"/>
  <c r="E185" i="28"/>
  <c r="F185" i="28"/>
  <c r="E189" i="28"/>
  <c r="F189" i="28"/>
  <c r="E193" i="28"/>
  <c r="F193" i="28"/>
  <c r="E149" i="28"/>
  <c r="F149" i="28"/>
  <c r="E153" i="28"/>
  <c r="F153" i="28"/>
  <c r="E157" i="28"/>
  <c r="F157" i="28"/>
  <c r="E161" i="28"/>
  <c r="F161" i="28"/>
  <c r="F8" i="28"/>
  <c r="F7" i="28"/>
  <c r="F6" i="28"/>
  <c r="F5" i="28"/>
  <c r="E8" i="28"/>
  <c r="E7" i="28"/>
  <c r="E6" i="28"/>
  <c r="E5" i="28"/>
  <c r="B34" i="27"/>
  <c r="F17" i="26" l="1"/>
  <c r="F18" i="26"/>
  <c r="E18" i="26"/>
  <c r="E17" i="26"/>
  <c r="F10" i="26"/>
  <c r="F13" i="26"/>
  <c r="F14" i="26"/>
  <c r="E14" i="26"/>
  <c r="E13" i="26"/>
  <c r="E10" i="26"/>
  <c r="F9" i="26"/>
  <c r="E9" i="26"/>
  <c r="F6" i="26"/>
  <c r="E6" i="26"/>
  <c r="F5" i="26"/>
  <c r="E5" i="26"/>
  <c r="B86" i="6" l="1"/>
  <c r="B90" i="6"/>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A5" i="28"/>
  <c r="A9" i="28"/>
  <c r="A13" i="28"/>
  <c r="A17" i="28"/>
  <c r="A21" i="28"/>
  <c r="A25" i="28"/>
  <c r="A29" i="28"/>
  <c r="A33" i="28"/>
  <c r="A37" i="28"/>
  <c r="A41" i="28"/>
  <c r="A45" i="28"/>
  <c r="A49" i="28"/>
  <c r="A53" i="28"/>
  <c r="A57" i="28"/>
  <c r="A61" i="28"/>
  <c r="A65" i="28"/>
  <c r="A69" i="28"/>
  <c r="A73" i="28"/>
  <c r="A77" i="28"/>
  <c r="A81" i="28"/>
  <c r="A85" i="28"/>
  <c r="A89" i="28"/>
  <c r="A93" i="28"/>
  <c r="A97" i="28"/>
  <c r="A101" i="28"/>
  <c r="A105" i="28"/>
  <c r="A109" i="28"/>
  <c r="A113" i="28"/>
  <c r="A117" i="28"/>
  <c r="A121" i="28"/>
  <c r="A125" i="28"/>
  <c r="A129" i="28"/>
  <c r="A133" i="28"/>
  <c r="A137" i="28"/>
  <c r="A141" i="28"/>
  <c r="A145" i="28"/>
  <c r="A149" i="28"/>
  <c r="A153" i="28"/>
  <c r="A157" i="28"/>
  <c r="A161" i="28"/>
  <c r="A165" i="28"/>
  <c r="A169" i="28"/>
  <c r="A173" i="28"/>
  <c r="A177" i="28"/>
  <c r="A181" i="28"/>
  <c r="A185" i="28"/>
  <c r="A189" i="28"/>
  <c r="A193" i="28"/>
  <c r="A197" i="28"/>
  <c r="A201" i="28"/>
  <c r="A209" i="28"/>
  <c r="A213" i="28"/>
  <c r="A217" i="28"/>
  <c r="A221" i="28"/>
  <c r="A225" i="28"/>
  <c r="A229" i="28"/>
  <c r="A233" i="28"/>
  <c r="A237" i="28"/>
  <c r="A241" i="28"/>
  <c r="A245" i="28"/>
  <c r="A249" i="28"/>
  <c r="A253" i="28"/>
  <c r="A257" i="28"/>
  <c r="A261" i="28"/>
  <c r="A265" i="28"/>
  <c r="A269" i="28"/>
  <c r="A273" i="28"/>
  <c r="A277" i="28"/>
  <c r="A281" i="28"/>
  <c r="A285" i="28"/>
  <c r="A289" i="28"/>
  <c r="A293" i="28"/>
  <c r="A297" i="28"/>
  <c r="A301" i="28"/>
  <c r="A305" i="28"/>
  <c r="A309" i="28"/>
  <c r="A313" i="28"/>
  <c r="A317" i="28"/>
  <c r="A321" i="28"/>
  <c r="A325" i="28"/>
  <c r="A329" i="28"/>
  <c r="A333" i="28"/>
  <c r="A337" i="28"/>
  <c r="A341" i="28"/>
  <c r="A345" i="28"/>
  <c r="A349" i="28"/>
  <c r="A353" i="28"/>
  <c r="A357" i="28"/>
  <c r="A361" i="28"/>
  <c r="A365" i="28"/>
  <c r="A369" i="28"/>
  <c r="A373" i="28"/>
  <c r="A377" i="28"/>
  <c r="A381" i="28"/>
  <c r="A385" i="28"/>
  <c r="A6" i="27"/>
  <c r="B6" i="27"/>
  <c r="A10" i="27"/>
  <c r="B10" i="27"/>
  <c r="A14" i="27"/>
  <c r="B14" i="27"/>
  <c r="A18" i="27"/>
  <c r="B18" i="27"/>
  <c r="A22" i="27"/>
  <c r="B22" i="27"/>
  <c r="A26" i="27"/>
  <c r="B26" i="27"/>
  <c r="A30" i="27"/>
  <c r="B30" i="27"/>
  <c r="A34" i="27"/>
  <c r="A38" i="27"/>
  <c r="B38" i="27"/>
  <c r="A42" i="27"/>
  <c r="B42" i="27"/>
  <c r="A46" i="27"/>
  <c r="B46" i="27"/>
  <c r="A50" i="27"/>
  <c r="B50" i="27"/>
  <c r="A54" i="27"/>
  <c r="B54" i="27"/>
  <c r="A58" i="27"/>
  <c r="B58" i="27"/>
  <c r="A62" i="27"/>
  <c r="B62" i="27"/>
  <c r="A66" i="27"/>
  <c r="B66" i="27"/>
  <c r="A70" i="27"/>
  <c r="B70" i="27"/>
  <c r="A74" i="27"/>
  <c r="B74" i="27"/>
  <c r="A78" i="27"/>
  <c r="B78" i="27"/>
  <c r="A82" i="27"/>
  <c r="B82" i="27"/>
  <c r="A86" i="27"/>
  <c r="B86" i="27"/>
  <c r="A90" i="27"/>
  <c r="B90" i="27"/>
  <c r="A94" i="27"/>
  <c r="B94" i="27"/>
  <c r="A98" i="27"/>
  <c r="B98" i="27"/>
  <c r="A5" i="26"/>
  <c r="A9" i="26"/>
  <c r="A13" i="26"/>
  <c r="A17" i="26"/>
  <c r="A21" i="26"/>
  <c r="A25" i="26"/>
  <c r="A29" i="26"/>
  <c r="A33" i="26"/>
  <c r="A37" i="26"/>
  <c r="A41" i="26"/>
  <c r="A45" i="26"/>
  <c r="A49" i="26"/>
  <c r="A53" i="26"/>
  <c r="A57" i="26"/>
  <c r="A61" i="26"/>
  <c r="A65" i="26"/>
  <c r="A69" i="26"/>
  <c r="A73" i="26"/>
  <c r="A77" i="26"/>
  <c r="A81" i="26"/>
  <c r="A85" i="26"/>
  <c r="A89" i="26"/>
  <c r="A93" i="26"/>
  <c r="A97" i="26"/>
  <c r="A101" i="26"/>
  <c r="A105" i="26"/>
  <c r="A109" i="26"/>
  <c r="A113" i="26"/>
  <c r="A117" i="26"/>
  <c r="A121" i="26"/>
  <c r="A125" i="26"/>
  <c r="A129" i="26"/>
  <c r="A133" i="26"/>
  <c r="A137" i="26"/>
  <c r="A141" i="26"/>
  <c r="A145" i="26"/>
  <c r="A149" i="26"/>
  <c r="A153" i="26"/>
  <c r="A157" i="26"/>
  <c r="A161" i="26"/>
  <c r="A165" i="26"/>
  <c r="A169" i="26"/>
  <c r="A173" i="26"/>
  <c r="A177" i="26"/>
  <c r="A181" i="26"/>
  <c r="A185" i="26"/>
  <c r="A189" i="26"/>
  <c r="A193" i="26"/>
  <c r="A197" i="26"/>
  <c r="A201" i="26"/>
  <c r="A205" i="26"/>
  <c r="A209" i="26"/>
  <c r="A213" i="26"/>
  <c r="A217" i="26"/>
  <c r="A221" i="26"/>
  <c r="A225" i="26"/>
  <c r="A229" i="26"/>
  <c r="A233" i="26"/>
  <c r="A237" i="26"/>
  <c r="A241" i="26"/>
  <c r="A245" i="26"/>
  <c r="A249" i="26"/>
  <c r="A253" i="26"/>
  <c r="A257" i="26"/>
  <c r="A261" i="26"/>
  <c r="A265" i="26"/>
  <c r="A269" i="26"/>
  <c r="A273" i="26"/>
  <c r="A277" i="26"/>
  <c r="A281" i="26"/>
  <c r="A285" i="26"/>
  <c r="A289" i="26"/>
  <c r="A293" i="26"/>
  <c r="A297" i="26"/>
  <c r="A301" i="26"/>
  <c r="A305" i="26"/>
  <c r="A309" i="26"/>
  <c r="A313" i="26"/>
  <c r="A317" i="26"/>
  <c r="A321" i="26"/>
  <c r="A325" i="26"/>
  <c r="A329" i="26"/>
  <c r="A333" i="26"/>
  <c r="A337" i="26"/>
  <c r="A341" i="26"/>
  <c r="A345" i="26"/>
  <c r="A349" i="26"/>
  <c r="A353" i="26"/>
  <c r="A357" i="26"/>
  <c r="A361" i="26"/>
  <c r="A365" i="26"/>
  <c r="A369" i="26"/>
  <c r="A373" i="26"/>
  <c r="A377" i="26"/>
  <c r="A381" i="26"/>
  <c r="A385" i="26"/>
  <c r="A6" i="25"/>
  <c r="B6" i="25"/>
  <c r="A10" i="25"/>
  <c r="B10" i="25"/>
  <c r="A14" i="25"/>
  <c r="B14" i="25"/>
  <c r="A18" i="25"/>
  <c r="B18" i="25"/>
  <c r="A22" i="25"/>
  <c r="B22" i="25"/>
  <c r="A26" i="25"/>
  <c r="B26" i="25"/>
  <c r="A30" i="25"/>
  <c r="B30" i="25"/>
  <c r="A34" i="25"/>
  <c r="B34" i="25"/>
  <c r="A38" i="25"/>
  <c r="B38" i="25"/>
  <c r="A42" i="25"/>
  <c r="B42" i="25"/>
  <c r="A46" i="25"/>
  <c r="B46" i="25"/>
  <c r="A50" i="25"/>
  <c r="B50" i="25"/>
  <c r="A54" i="25"/>
  <c r="B54" i="25"/>
  <c r="A58" i="25"/>
  <c r="B58" i="25"/>
  <c r="A62" i="25"/>
  <c r="B62" i="25"/>
  <c r="A66" i="25"/>
  <c r="B66" i="25"/>
  <c r="A70" i="25"/>
  <c r="B70" i="25"/>
  <c r="A74" i="25"/>
  <c r="B74" i="25"/>
  <c r="A78" i="25"/>
  <c r="B78" i="25"/>
  <c r="A82" i="25"/>
  <c r="B82" i="25"/>
  <c r="A86" i="25"/>
  <c r="B86" i="25"/>
  <c r="A90" i="25"/>
  <c r="B90" i="25"/>
  <c r="A94" i="25"/>
  <c r="B94" i="25"/>
  <c r="A98" i="25"/>
  <c r="B98" i="25"/>
  <c r="A5" i="7"/>
  <c r="A9" i="7"/>
  <c r="A13" i="7"/>
  <c r="A17" i="7"/>
  <c r="A21" i="7"/>
  <c r="A25" i="7"/>
  <c r="A29" i="7"/>
  <c r="A33" i="7"/>
  <c r="A37" i="7"/>
  <c r="A41" i="7"/>
  <c r="A45" i="7"/>
  <c r="A49" i="7"/>
  <c r="A53" i="7"/>
  <c r="A57" i="7"/>
  <c r="A61" i="7"/>
  <c r="A65" i="7"/>
  <c r="A69" i="7"/>
  <c r="A73" i="7"/>
  <c r="A77" i="7"/>
  <c r="A81" i="7"/>
  <c r="A85" i="7"/>
  <c r="A89" i="7"/>
  <c r="A93" i="7"/>
  <c r="A97" i="7"/>
  <c r="A101" i="7"/>
  <c r="A105" i="7"/>
  <c r="A109" i="7"/>
  <c r="A113" i="7"/>
  <c r="A117" i="7"/>
  <c r="A121" i="7"/>
  <c r="A125" i="7"/>
  <c r="A129" i="7"/>
  <c r="A133" i="7"/>
  <c r="A137" i="7"/>
  <c r="A141" i="7"/>
  <c r="A145" i="7"/>
  <c r="A149" i="7"/>
  <c r="A153" i="7"/>
  <c r="A157" i="7"/>
  <c r="A161" i="7"/>
  <c r="A165" i="7"/>
  <c r="A169" i="7"/>
  <c r="A173" i="7"/>
  <c r="A177" i="7"/>
  <c r="A181" i="7"/>
  <c r="A185" i="7"/>
  <c r="A189" i="7"/>
  <c r="A193" i="7"/>
  <c r="A197" i="7"/>
  <c r="A201" i="7"/>
  <c r="A205" i="7"/>
  <c r="A209" i="7"/>
  <c r="A213" i="7"/>
  <c r="A217" i="7"/>
  <c r="A221" i="7"/>
  <c r="A225" i="7"/>
  <c r="A229" i="7"/>
  <c r="A233" i="7"/>
  <c r="A237" i="7"/>
  <c r="A241" i="7"/>
  <c r="A245" i="7"/>
  <c r="A249" i="7"/>
  <c r="A253" i="7"/>
  <c r="A257" i="7"/>
  <c r="A261" i="7"/>
  <c r="A265" i="7"/>
  <c r="A269" i="7"/>
  <c r="A273" i="7"/>
  <c r="A277" i="7"/>
  <c r="A281" i="7"/>
  <c r="A285" i="7"/>
  <c r="A289" i="7"/>
  <c r="A293" i="7"/>
  <c r="A297" i="7"/>
  <c r="A301" i="7"/>
  <c r="A305" i="7"/>
  <c r="A309" i="7"/>
  <c r="A313" i="7"/>
  <c r="A317" i="7"/>
  <c r="A321" i="7"/>
  <c r="A325" i="7"/>
  <c r="A329" i="7"/>
  <c r="A333" i="7"/>
  <c r="A337" i="7"/>
  <c r="A341" i="7"/>
  <c r="A345" i="7"/>
  <c r="A349" i="7"/>
  <c r="A353" i="7"/>
  <c r="A357" i="7"/>
  <c r="A361" i="7"/>
  <c r="A365" i="7"/>
  <c r="A369" i="7"/>
  <c r="A373" i="7"/>
  <c r="A377" i="7"/>
  <c r="A381" i="7"/>
  <c r="A385" i="7"/>
  <c r="A6" i="6"/>
  <c r="B6" i="6"/>
  <c r="A10" i="6"/>
  <c r="B10" i="6"/>
  <c r="A14" i="6"/>
  <c r="B14" i="6"/>
  <c r="A18" i="6"/>
  <c r="B18" i="6"/>
  <c r="A22" i="6"/>
  <c r="B22" i="6"/>
  <c r="A26" i="6"/>
  <c r="B26" i="6"/>
  <c r="A30" i="6"/>
  <c r="B30" i="6"/>
  <c r="A34" i="6"/>
  <c r="B34" i="6"/>
  <c r="A38" i="6"/>
  <c r="B38" i="6"/>
  <c r="A42" i="6"/>
  <c r="B42" i="6"/>
  <c r="A46" i="6"/>
  <c r="B46" i="6"/>
  <c r="A50" i="6"/>
  <c r="B50" i="6"/>
  <c r="A54" i="6"/>
  <c r="B54" i="6"/>
  <c r="A58" i="6"/>
  <c r="B58" i="6"/>
  <c r="A62" i="6"/>
  <c r="B62" i="6"/>
  <c r="A66" i="6"/>
  <c r="B66" i="6"/>
  <c r="A70" i="6"/>
  <c r="B70" i="6"/>
  <c r="A74" i="6"/>
  <c r="B74" i="6"/>
  <c r="A78" i="6"/>
  <c r="B78" i="6"/>
  <c r="A82" i="6"/>
  <c r="B82" i="6"/>
  <c r="A86" i="6"/>
  <c r="A90" i="6"/>
  <c r="A94" i="6"/>
  <c r="B94" i="6"/>
  <c r="A98" i="6"/>
  <c r="B98" i="6"/>
  <c r="B5" i="5"/>
  <c r="C5" i="5"/>
  <c r="C6" i="5"/>
  <c r="B7" i="5"/>
  <c r="C7" i="5"/>
  <c r="C8" i="5"/>
  <c r="B9" i="5"/>
  <c r="C9" i="5"/>
  <c r="C10" i="5"/>
  <c r="B11" i="5"/>
  <c r="C11" i="5"/>
  <c r="C12" i="5"/>
  <c r="B13" i="5"/>
  <c r="C13" i="5"/>
  <c r="C14" i="5"/>
  <c r="B15" i="5"/>
  <c r="C15" i="5"/>
  <c r="C16" i="5"/>
  <c r="B17" i="5"/>
  <c r="C17" i="5"/>
  <c r="C18" i="5"/>
  <c r="B19" i="5"/>
  <c r="C19" i="5"/>
  <c r="C20" i="5"/>
  <c r="B21" i="5"/>
  <c r="C21" i="5"/>
  <c r="C22" i="5"/>
  <c r="B23" i="5"/>
  <c r="C23" i="5"/>
  <c r="C24" i="5"/>
  <c r="B25" i="5"/>
  <c r="C25" i="5"/>
  <c r="C26" i="5"/>
  <c r="B27" i="5"/>
  <c r="C27" i="5"/>
  <c r="C28" i="5"/>
  <c r="Q5" i="3"/>
  <c r="AA5" i="3"/>
  <c r="AB5" i="3" s="1"/>
  <c r="D3" i="17" s="1"/>
  <c r="C3" i="17"/>
  <c r="AC5" i="3"/>
  <c r="E3" i="17" s="1"/>
  <c r="AE5" i="3"/>
  <c r="AH5" i="3" s="1"/>
  <c r="J3" i="17" s="1"/>
  <c r="G3" i="17"/>
  <c r="AG5" i="3"/>
  <c r="I3" i="17" s="1"/>
  <c r="Q6" i="3"/>
  <c r="AA6" i="3"/>
  <c r="C4" i="17"/>
  <c r="AC6" i="3"/>
  <c r="AE6" i="3"/>
  <c r="G4" i="17"/>
  <c r="AG6" i="3"/>
  <c r="Q7" i="3"/>
  <c r="AA7" i="3"/>
  <c r="C5" i="17"/>
  <c r="AC7" i="3"/>
  <c r="E5" i="17"/>
  <c r="AE7" i="3"/>
  <c r="G5" i="17"/>
  <c r="AG7" i="3"/>
  <c r="I5" i="17"/>
  <c r="Q8" i="3"/>
  <c r="AA8" i="3"/>
  <c r="AC8" i="3"/>
  <c r="AE8" i="3"/>
  <c r="G6" i="17"/>
  <c r="AG8" i="3"/>
  <c r="I6" i="17"/>
  <c r="Q9" i="3"/>
  <c r="AA9" i="3"/>
  <c r="C7" i="17"/>
  <c r="AC9" i="3"/>
  <c r="E7" i="17"/>
  <c r="AE9" i="3"/>
  <c r="G7" i="17"/>
  <c r="AG9" i="3"/>
  <c r="Q10" i="3"/>
  <c r="AA10" i="3"/>
  <c r="AC10" i="3"/>
  <c r="E8" i="17"/>
  <c r="AE10" i="3"/>
  <c r="AG10" i="3"/>
  <c r="I8" i="17"/>
  <c r="Q11" i="3"/>
  <c r="B5" i="4"/>
  <c r="Q12" i="3"/>
  <c r="AA12" i="3"/>
  <c r="AC12" i="3"/>
  <c r="AE12" i="3"/>
  <c r="G4" i="18"/>
  <c r="AG12" i="3"/>
  <c r="Q13" i="3"/>
  <c r="AA13" i="3"/>
  <c r="C5" i="18"/>
  <c r="AC13" i="3"/>
  <c r="AE13" i="3"/>
  <c r="AG13" i="3"/>
  <c r="Q14" i="3"/>
  <c r="AA14" i="3"/>
  <c r="AC14" i="3"/>
  <c r="AE14" i="3"/>
  <c r="AF14" i="3"/>
  <c r="AG14" i="3"/>
  <c r="I6" i="18"/>
  <c r="Q15" i="3"/>
  <c r="AA15" i="3"/>
  <c r="C7" i="18"/>
  <c r="AC15" i="3"/>
  <c r="AC16" i="3"/>
  <c r="E10" i="18"/>
  <c r="AE15" i="3"/>
  <c r="G7" i="18"/>
  <c r="AG15" i="3"/>
  <c r="Q16" i="3"/>
  <c r="Q17" i="3"/>
  <c r="AA17" i="3"/>
  <c r="C4" i="19"/>
  <c r="AC17" i="3"/>
  <c r="AE17" i="3"/>
  <c r="G4" i="19"/>
  <c r="AG17" i="3"/>
  <c r="I4" i="19"/>
  <c r="Q18" i="3"/>
  <c r="AA18" i="3"/>
  <c r="AC18" i="3"/>
  <c r="E5" i="19"/>
  <c r="AE18" i="3"/>
  <c r="AG18" i="3"/>
  <c r="Q19" i="3"/>
  <c r="AA19" i="3"/>
  <c r="AC19" i="3"/>
  <c r="E6" i="19"/>
  <c r="AE19" i="3"/>
  <c r="G6" i="19"/>
  <c r="AG19" i="3"/>
  <c r="I6" i="19"/>
  <c r="Q20" i="3"/>
  <c r="AA20" i="3"/>
  <c r="AC20" i="3"/>
  <c r="AE20" i="3"/>
  <c r="AG20" i="3"/>
  <c r="I7" i="19"/>
  <c r="Q21" i="3"/>
  <c r="AA21" i="3"/>
  <c r="C8" i="19"/>
  <c r="AC21" i="3"/>
  <c r="AE21" i="3"/>
  <c r="AG21" i="3"/>
  <c r="I8" i="19"/>
  <c r="Q22" i="3"/>
  <c r="AE22" i="3"/>
  <c r="Q23" i="3"/>
  <c r="AA23" i="3"/>
  <c r="AC23" i="3"/>
  <c r="E4" i="20"/>
  <c r="AE23" i="3"/>
  <c r="AG23" i="3"/>
  <c r="Q24" i="3"/>
  <c r="AA24" i="3"/>
  <c r="C5" i="20"/>
  <c r="AC24" i="3"/>
  <c r="E5" i="20" s="1"/>
  <c r="AE24" i="3"/>
  <c r="AG24" i="3"/>
  <c r="I5" i="20"/>
  <c r="Q25" i="3"/>
  <c r="AA25" i="3"/>
  <c r="AC25" i="3"/>
  <c r="AE25" i="3"/>
  <c r="G6" i="20"/>
  <c r="AG25" i="3"/>
  <c r="I6" i="20"/>
  <c r="Q26" i="3"/>
  <c r="AA26" i="3"/>
  <c r="C7" i="20"/>
  <c r="AC26" i="3"/>
  <c r="AE26" i="3"/>
  <c r="AG26" i="3"/>
  <c r="I7" i="20"/>
  <c r="Q27" i="3"/>
  <c r="Q28" i="3"/>
  <c r="Q29" i="3"/>
  <c r="B7" i="4"/>
  <c r="Q30" i="3"/>
  <c r="Q31" i="3"/>
  <c r="Q32" i="3"/>
  <c r="Q33" i="3"/>
  <c r="Q34" i="3"/>
  <c r="Q35" i="3"/>
  <c r="Q36" i="3"/>
  <c r="Q37" i="3"/>
  <c r="Q38" i="3"/>
  <c r="B9" i="4"/>
  <c r="Q39" i="3"/>
  <c r="Q40" i="3"/>
  <c r="B11" i="4"/>
  <c r="Q41" i="3"/>
  <c r="Q42" i="3"/>
  <c r="Q43" i="3"/>
  <c r="Q44" i="3"/>
  <c r="B13" i="4"/>
  <c r="Q45" i="3"/>
  <c r="Q46" i="3"/>
  <c r="Q47" i="3"/>
  <c r="Q48" i="3"/>
  <c r="Q49" i="3"/>
  <c r="Q50" i="3"/>
  <c r="Q51" i="3"/>
  <c r="Q52" i="3"/>
  <c r="B15" i="4"/>
  <c r="Q53" i="3"/>
  <c r="Q54" i="3"/>
  <c r="Q55" i="3"/>
  <c r="Q56" i="3"/>
  <c r="Q57" i="3"/>
  <c r="Q58" i="3"/>
  <c r="Q59" i="3"/>
  <c r="Q60" i="3"/>
  <c r="Q61" i="3"/>
  <c r="Q62" i="3"/>
  <c r="Q63" i="3"/>
  <c r="Q64" i="3"/>
  <c r="B17" i="4"/>
  <c r="Q65" i="3"/>
  <c r="Q66" i="3"/>
  <c r="Q67" i="3"/>
  <c r="Q68" i="3"/>
  <c r="Q69" i="3"/>
  <c r="Q70" i="3"/>
  <c r="Q71" i="3"/>
  <c r="Q72" i="3"/>
  <c r="Q73" i="3"/>
  <c r="Q74" i="3"/>
  <c r="Q75" i="3"/>
  <c r="Q76" i="3"/>
  <c r="Q77" i="3"/>
  <c r="Q78" i="3"/>
  <c r="Q79" i="3"/>
  <c r="B21" i="4"/>
  <c r="Q80" i="3"/>
  <c r="Q81" i="3"/>
  <c r="Q82" i="3"/>
  <c r="Q83" i="3"/>
  <c r="Q84" i="3"/>
  <c r="Q85" i="3"/>
  <c r="Q86" i="3"/>
  <c r="Q87" i="3"/>
  <c r="B23" i="4"/>
  <c r="Q88" i="3"/>
  <c r="B25" i="4"/>
  <c r="Q89" i="3"/>
  <c r="Q90" i="3"/>
  <c r="Q91" i="3"/>
  <c r="Q92" i="3"/>
  <c r="Q93" i="3"/>
  <c r="Q94" i="3"/>
  <c r="Q95" i="3"/>
  <c r="Q96" i="3"/>
  <c r="Q97" i="3"/>
  <c r="F9" i="2"/>
  <c r="F16" i="2"/>
  <c r="F22" i="2"/>
  <c r="F39" i="2"/>
  <c r="F41" i="1"/>
  <c r="F42" i="1"/>
  <c r="F43" i="1"/>
  <c r="F44" i="1"/>
  <c r="F45" i="1"/>
  <c r="E55" i="1"/>
  <c r="E61" i="1"/>
  <c r="E7" i="20"/>
  <c r="B27" i="4"/>
  <c r="B19" i="4"/>
  <c r="AH21" i="3"/>
  <c r="J8" i="19"/>
  <c r="AH20" i="3"/>
  <c r="J7" i="19"/>
  <c r="AH15" i="3"/>
  <c r="J7" i="18"/>
  <c r="AH10" i="3"/>
  <c r="J8" i="17"/>
  <c r="AF5" i="3"/>
  <c r="H3" i="17" s="1"/>
  <c r="I4" i="18"/>
  <c r="AB21" i="3"/>
  <c r="D8" i="19"/>
  <c r="C4" i="18"/>
  <c r="AF9" i="3"/>
  <c r="H7" i="17"/>
  <c r="C7" i="19"/>
  <c r="AD10" i="3"/>
  <c r="F8" i="17"/>
  <c r="AF25" i="3"/>
  <c r="H6" i="20"/>
  <c r="AA22" i="3"/>
  <c r="AB15" i="3"/>
  <c r="D7" i="18"/>
  <c r="C6" i="18"/>
  <c r="C8" i="17"/>
  <c r="AB10" i="3"/>
  <c r="D8" i="17"/>
  <c r="G5" i="20"/>
  <c r="AG22" i="3"/>
  <c r="AH17" i="3"/>
  <c r="J4" i="19"/>
  <c r="AB17" i="3"/>
  <c r="D4" i="19"/>
  <c r="E4" i="17"/>
  <c r="I7" i="18"/>
  <c r="I5" i="19"/>
  <c r="E6" i="18"/>
  <c r="AF7" i="3"/>
  <c r="H5" i="17"/>
  <c r="AH25" i="3"/>
  <c r="J6" i="20"/>
  <c r="E7" i="19"/>
  <c r="C5" i="19"/>
  <c r="E4" i="18"/>
  <c r="E6" i="17"/>
  <c r="AH7" i="3"/>
  <c r="J5" i="17"/>
  <c r="AB7" i="3"/>
  <c r="D5" i="17"/>
  <c r="I7" i="17"/>
  <c r="G10" i="19"/>
  <c r="G5" i="19"/>
  <c r="G8" i="17"/>
  <c r="G7" i="19"/>
  <c r="AF20" i="3"/>
  <c r="H7" i="19"/>
  <c r="G6" i="18"/>
  <c r="H6" i="18"/>
  <c r="AD23" i="3"/>
  <c r="F4" i="20"/>
  <c r="AD21" i="3"/>
  <c r="F8" i="19"/>
  <c r="AD17" i="3"/>
  <c r="F4" i="19"/>
  <c r="AD15" i="3"/>
  <c r="F7" i="18"/>
  <c r="AD9" i="3"/>
  <c r="F7" i="17"/>
  <c r="AD7" i="3"/>
  <c r="F5" i="17"/>
  <c r="E7" i="18"/>
  <c r="E5" i="18"/>
  <c r="E8" i="19"/>
  <c r="E4" i="19"/>
  <c r="AQ33" i="3"/>
  <c r="AM32" i="3"/>
  <c r="AK33" i="3"/>
  <c r="C4" i="20"/>
  <c r="AA27" i="3"/>
  <c r="AK34" i="3" s="1"/>
  <c r="C6" i="19"/>
  <c r="AF19" i="3"/>
  <c r="H6" i="19"/>
  <c r="AB19" i="3"/>
  <c r="D6" i="19"/>
  <c r="AH19" i="3"/>
  <c r="J6" i="19"/>
  <c r="AB12" i="3"/>
  <c r="D4" i="18"/>
  <c r="AH12" i="3"/>
  <c r="J4" i="18"/>
  <c r="AD12" i="3"/>
  <c r="F4" i="18"/>
  <c r="H7" i="16"/>
  <c r="AF23" i="3"/>
  <c r="H4" i="20"/>
  <c r="C6" i="20"/>
  <c r="AB25" i="3"/>
  <c r="D6" i="20"/>
  <c r="AH23" i="3"/>
  <c r="J4" i="20"/>
  <c r="I4" i="20"/>
  <c r="AG27" i="3"/>
  <c r="I10" i="20" s="1"/>
  <c r="AD20" i="3"/>
  <c r="F7" i="19"/>
  <c r="AB20" i="3"/>
  <c r="D7" i="19"/>
  <c r="AB14" i="3"/>
  <c r="D6" i="18"/>
  <c r="AD14" i="3"/>
  <c r="F6" i="18"/>
  <c r="AH14" i="3"/>
  <c r="J6" i="18"/>
  <c r="AB26" i="3"/>
  <c r="D7" i="20"/>
  <c r="G7" i="20"/>
  <c r="AF26" i="3"/>
  <c r="H7" i="20"/>
  <c r="AD26" i="3"/>
  <c r="F7" i="20"/>
  <c r="AD19" i="3"/>
  <c r="F6" i="19"/>
  <c r="AD18" i="3"/>
  <c r="F5" i="19"/>
  <c r="AH26" i="3"/>
  <c r="J7" i="20"/>
  <c r="G4" i="20"/>
  <c r="AE27" i="3"/>
  <c r="AO34" i="3" s="1"/>
  <c r="G8" i="19"/>
  <c r="AF21" i="3"/>
  <c r="H8" i="19"/>
  <c r="AH18" i="3"/>
  <c r="J5" i="19"/>
  <c r="AF17" i="3"/>
  <c r="H4" i="19"/>
  <c r="G5" i="18"/>
  <c r="AB13" i="3"/>
  <c r="D5" i="18"/>
  <c r="AF13" i="3"/>
  <c r="H5" i="18"/>
  <c r="AB8" i="3"/>
  <c r="D6" i="17"/>
  <c r="C6" i="17"/>
  <c r="AA11" i="3"/>
  <c r="C9" i="17" s="1"/>
  <c r="AF8" i="3"/>
  <c r="H6" i="17"/>
  <c r="AF18" i="3"/>
  <c r="H5" i="19"/>
  <c r="D6" i="16"/>
  <c r="C10" i="19"/>
  <c r="AD13" i="3"/>
  <c r="F5" i="18"/>
  <c r="AF12" i="3"/>
  <c r="H4" i="18"/>
  <c r="AB18" i="3"/>
  <c r="D5" i="19"/>
  <c r="AA16" i="3"/>
  <c r="I10" i="19"/>
  <c r="AB23" i="3"/>
  <c r="D4" i="20"/>
  <c r="AE16" i="3"/>
  <c r="AD25" i="3"/>
  <c r="F6" i="20"/>
  <c r="E6" i="20"/>
  <c r="AO33" i="3"/>
  <c r="AC22" i="3"/>
  <c r="AH13" i="3"/>
  <c r="J5" i="18"/>
  <c r="AH8" i="3"/>
  <c r="J6" i="17"/>
  <c r="AC11" i="3"/>
  <c r="E9" i="17" s="1"/>
  <c r="AG11" i="3"/>
  <c r="I9" i="17" s="1"/>
  <c r="AF6" i="3"/>
  <c r="H4" i="17"/>
  <c r="AE11" i="3"/>
  <c r="AO31" i="3" s="1"/>
  <c r="AF10" i="3"/>
  <c r="H8" i="17"/>
  <c r="AD8" i="3"/>
  <c r="F6" i="17"/>
  <c r="AB9" i="3"/>
  <c r="D7" i="17"/>
  <c r="AH9" i="3"/>
  <c r="J7" i="17"/>
  <c r="I4" i="17"/>
  <c r="AB6" i="3"/>
  <c r="D4" i="17"/>
  <c r="AH6" i="3"/>
  <c r="J4" i="17"/>
  <c r="I5" i="18"/>
  <c r="AD6" i="3"/>
  <c r="F4" i="17"/>
  <c r="AF15" i="3"/>
  <c r="H7" i="18"/>
  <c r="AG16" i="3"/>
  <c r="AD22" i="3"/>
  <c r="F10" i="19"/>
  <c r="E10" i="19"/>
  <c r="AM33" i="3"/>
  <c r="AQ34" i="3"/>
  <c r="H8" i="16" s="1"/>
  <c r="AM31" i="3"/>
  <c r="AD11" i="3"/>
  <c r="F9" i="17" s="1"/>
  <c r="AF22" i="3"/>
  <c r="H10" i="19"/>
  <c r="AO32" i="3"/>
  <c r="AF16" i="3"/>
  <c r="H10" i="18"/>
  <c r="G10" i="18"/>
  <c r="C10" i="18"/>
  <c r="AB16" i="3"/>
  <c r="D10" i="18"/>
  <c r="AK32" i="3"/>
  <c r="AD16" i="3"/>
  <c r="F10" i="18"/>
  <c r="AL33" i="3"/>
  <c r="C7" i="16"/>
  <c r="B7" i="16"/>
  <c r="AP33" i="3"/>
  <c r="G7" i="16"/>
  <c r="F7" i="16"/>
  <c r="AK31" i="3"/>
  <c r="B5" i="16" s="1"/>
  <c r="AB22" i="3"/>
  <c r="D10" i="19"/>
  <c r="AQ32" i="3"/>
  <c r="I10" i="18"/>
  <c r="AH16" i="3"/>
  <c r="J10" i="18"/>
  <c r="AH22" i="3"/>
  <c r="J10" i="19"/>
  <c r="C10" i="20"/>
  <c r="H6" i="16"/>
  <c r="AR32" i="3"/>
  <c r="I6" i="16"/>
  <c r="AL32" i="3"/>
  <c r="C6" i="16"/>
  <c r="B6" i="16"/>
  <c r="AN32" i="3"/>
  <c r="E6" i="16"/>
  <c r="D7" i="16"/>
  <c r="AN33" i="3"/>
  <c r="E7" i="16"/>
  <c r="AR33" i="3"/>
  <c r="I7" i="16"/>
  <c r="AP32" i="3"/>
  <c r="G6" i="16"/>
  <c r="F6" i="16"/>
  <c r="D5" i="16"/>
  <c r="F8" i="16" l="1"/>
  <c r="B8" i="16"/>
  <c r="G10" i="20"/>
  <c r="AB24" i="3"/>
  <c r="D5" i="20" s="1"/>
  <c r="AF24" i="3"/>
  <c r="H5" i="20" s="1"/>
  <c r="AD24" i="3"/>
  <c r="F5" i="20" s="1"/>
  <c r="AC27" i="3"/>
  <c r="AH24" i="3"/>
  <c r="J5" i="20" s="1"/>
  <c r="AN31" i="3"/>
  <c r="E5" i="16" s="1"/>
  <c r="F5" i="16"/>
  <c r="AP31" i="3"/>
  <c r="G5" i="16" s="1"/>
  <c r="AB11" i="3"/>
  <c r="D9" i="17" s="1"/>
  <c r="G9" i="17"/>
  <c r="AQ31" i="3"/>
  <c r="AL31" i="3"/>
  <c r="C5" i="16" s="1"/>
  <c r="AF11" i="3"/>
  <c r="H9" i="17" s="1"/>
  <c r="AH11" i="3"/>
  <c r="J9" i="17" s="1"/>
  <c r="AD5" i="3"/>
  <c r="F3" i="17" s="1"/>
  <c r="AD27" i="3" l="1"/>
  <c r="F10" i="20" s="1"/>
  <c r="AM34" i="3"/>
  <c r="AH27" i="3"/>
  <c r="J10" i="20" s="1"/>
  <c r="E10" i="20"/>
  <c r="AF27" i="3"/>
  <c r="H10" i="20" s="1"/>
  <c r="AB27" i="3"/>
  <c r="D10" i="20" s="1"/>
  <c r="AR31" i="3"/>
  <c r="I5" i="16" s="1"/>
  <c r="H5" i="16"/>
  <c r="D8" i="16" l="1"/>
  <c r="AN34" i="3"/>
  <c r="E8" i="16" s="1"/>
  <c r="AP34" i="3"/>
  <c r="G8" i="16" s="1"/>
  <c r="AR34" i="3"/>
  <c r="I8" i="16" s="1"/>
  <c r="AL34" i="3"/>
  <c r="C8" i="16" s="1"/>
</calcChain>
</file>

<file path=xl/comments1.xml><?xml version="1.0" encoding="utf-8"?>
<comments xmlns="http://schemas.openxmlformats.org/spreadsheetml/2006/main">
  <authors>
    <author>MFIGUEROA</author>
  </authors>
  <commentList>
    <comment ref="L4" authorId="0" shapeId="0">
      <text>
        <r>
          <rPr>
            <b/>
            <sz val="9"/>
            <color indexed="81"/>
            <rFont val="Tahoma"/>
            <family val="2"/>
          </rPr>
          <t>MFIGUEROA:</t>
        </r>
        <r>
          <rPr>
            <sz val="9"/>
            <color indexed="81"/>
            <rFont val="Tahoma"/>
            <family val="2"/>
          </rPr>
          <t xml:space="preserve">
Con lo que cuenta actualmente , cuantos docentes ya están capacitados...</t>
        </r>
      </text>
    </comment>
    <comment ref="O4" authorId="0" shapeId="0">
      <text>
        <r>
          <rPr>
            <b/>
            <sz val="9"/>
            <color indexed="81"/>
            <rFont val="Tahoma"/>
            <family val="2"/>
          </rPr>
          <t>MFIGUEROA:</t>
        </r>
        <r>
          <rPr>
            <sz val="9"/>
            <color indexed="81"/>
            <rFont val="Tahoma"/>
            <family val="2"/>
          </rPr>
          <t xml:space="preserve">
De donde toman el dato de cuantos docentes se capacitaran…..puede ser de Registro de docentes de la Institución...</t>
        </r>
      </text>
    </comment>
  </commentList>
</comments>
</file>

<file path=xl/comments2.xml><?xml version="1.0" encoding="utf-8"?>
<comments xmlns="http://schemas.openxmlformats.org/spreadsheetml/2006/main">
  <authors>
    <author>MFIGUEROA</author>
  </authors>
  <commentList>
    <comment ref="I5" authorId="0" shapeId="0">
      <text>
        <r>
          <rPr>
            <b/>
            <sz val="9"/>
            <color indexed="81"/>
            <rFont val="Tahoma"/>
            <family val="2"/>
          </rPr>
          <t>MFIGUEROA:</t>
        </r>
        <r>
          <rPr>
            <sz val="9"/>
            <color indexed="81"/>
            <rFont val="Tahoma"/>
            <family val="2"/>
          </rPr>
          <t xml:space="preserve">
DESCRIBIR  DETALLADAMENTE EN QUE SE GASTO EL RECURSO FINANCIERO.</t>
        </r>
      </text>
    </comment>
    <comment ref="A6" authorId="0" shapeId="0">
      <text>
        <r>
          <rPr>
            <b/>
            <sz val="9"/>
            <color indexed="81"/>
            <rFont val="Tahoma"/>
            <family val="2"/>
          </rPr>
          <t>MFIGUEROA:</t>
        </r>
        <r>
          <rPr>
            <sz val="9"/>
            <color indexed="81"/>
            <rFont val="Tahoma"/>
            <family val="2"/>
          </rPr>
          <t xml:space="preserve">
META 1 OBJETIVO 1</t>
        </r>
      </text>
    </comment>
    <comment ref="A10" authorId="0" shapeId="0">
      <text>
        <r>
          <rPr>
            <b/>
            <sz val="9"/>
            <color indexed="81"/>
            <rFont val="Tahoma"/>
            <family val="2"/>
          </rPr>
          <t>MFIGUEROA:</t>
        </r>
        <r>
          <rPr>
            <sz val="9"/>
            <color indexed="81"/>
            <rFont val="Tahoma"/>
            <family val="2"/>
          </rPr>
          <t xml:space="preserve">
META 2 OBJETIVO 1</t>
        </r>
      </text>
    </comment>
    <comment ref="A14" authorId="0" shapeId="0">
      <text>
        <r>
          <rPr>
            <b/>
            <sz val="9"/>
            <color indexed="81"/>
            <rFont val="Tahoma"/>
            <family val="2"/>
          </rPr>
          <t>MFIGUEROA:</t>
        </r>
        <r>
          <rPr>
            <sz val="9"/>
            <color indexed="81"/>
            <rFont val="Tahoma"/>
            <family val="2"/>
          </rPr>
          <t xml:space="preserve">
META 1 OBJETIVO2</t>
        </r>
      </text>
    </comment>
    <comment ref="A18" authorId="0" shapeId="0">
      <text>
        <r>
          <rPr>
            <b/>
            <sz val="9"/>
            <color indexed="81"/>
            <rFont val="Tahoma"/>
            <family val="2"/>
          </rPr>
          <t>MFIGUEROA:</t>
        </r>
        <r>
          <rPr>
            <sz val="9"/>
            <color indexed="81"/>
            <rFont val="Tahoma"/>
            <family val="2"/>
          </rPr>
          <t xml:space="preserve">
META 2  OBJETIVO 2
</t>
        </r>
      </text>
    </comment>
    <comment ref="A22" authorId="0" shapeId="0">
      <text>
        <r>
          <rPr>
            <b/>
            <sz val="9"/>
            <color indexed="81"/>
            <rFont val="Tahoma"/>
            <family val="2"/>
          </rPr>
          <t>MFIGUEROA:</t>
        </r>
        <r>
          <rPr>
            <sz val="9"/>
            <color indexed="81"/>
            <rFont val="Tahoma"/>
            <family val="2"/>
          </rPr>
          <t xml:space="preserve">
META 1 OBJETIVO 3</t>
        </r>
      </text>
    </comment>
    <comment ref="A26" authorId="0" shapeId="0">
      <text>
        <r>
          <rPr>
            <b/>
            <sz val="9"/>
            <color indexed="81"/>
            <rFont val="Tahoma"/>
            <family val="2"/>
          </rPr>
          <t>MFIGUEROA:</t>
        </r>
        <r>
          <rPr>
            <sz val="9"/>
            <color indexed="81"/>
            <rFont val="Tahoma"/>
            <family val="2"/>
          </rPr>
          <t xml:space="preserve">
META 2 OBJETIVO 3</t>
        </r>
      </text>
    </comment>
    <comment ref="A30" authorId="0" shapeId="0">
      <text>
        <r>
          <rPr>
            <b/>
            <sz val="9"/>
            <color indexed="81"/>
            <rFont val="Tahoma"/>
            <family val="2"/>
          </rPr>
          <t>MFIGUEROA:</t>
        </r>
        <r>
          <rPr>
            <sz val="9"/>
            <color indexed="81"/>
            <rFont val="Tahoma"/>
            <family val="2"/>
          </rPr>
          <t xml:space="preserve">
META 1 OBJETIVO 4</t>
        </r>
      </text>
    </comment>
    <comment ref="A34" authorId="0" shapeId="0">
      <text>
        <r>
          <rPr>
            <b/>
            <sz val="9"/>
            <color indexed="81"/>
            <rFont val="Tahoma"/>
            <family val="2"/>
          </rPr>
          <t>MFIGUEROA:</t>
        </r>
        <r>
          <rPr>
            <sz val="9"/>
            <color indexed="81"/>
            <rFont val="Tahoma"/>
            <family val="2"/>
          </rPr>
          <t xml:space="preserve">
META 2 OBJETIVO 4</t>
        </r>
      </text>
    </comment>
    <comment ref="A38" authorId="0" shapeId="0">
      <text>
        <r>
          <rPr>
            <b/>
            <sz val="9"/>
            <color indexed="81"/>
            <rFont val="Tahoma"/>
            <family val="2"/>
          </rPr>
          <t>MFIGUEROA:</t>
        </r>
        <r>
          <rPr>
            <sz val="9"/>
            <color indexed="81"/>
            <rFont val="Tahoma"/>
            <family val="2"/>
          </rPr>
          <t xml:space="preserve">
META 1 OBJETIVO 5</t>
        </r>
      </text>
    </comment>
    <comment ref="A42" authorId="0" shapeId="0">
      <text>
        <r>
          <rPr>
            <b/>
            <sz val="9"/>
            <color indexed="81"/>
            <rFont val="Tahoma"/>
            <family val="2"/>
          </rPr>
          <t>MFIGUEROA:</t>
        </r>
        <r>
          <rPr>
            <sz val="9"/>
            <color indexed="81"/>
            <rFont val="Tahoma"/>
            <family val="2"/>
          </rPr>
          <t xml:space="preserve">
META 2 OBJETIVO 5</t>
        </r>
      </text>
    </comment>
    <comment ref="A46" authorId="0" shapeId="0">
      <text>
        <r>
          <rPr>
            <b/>
            <sz val="9"/>
            <color indexed="81"/>
            <rFont val="Tahoma"/>
            <family val="2"/>
          </rPr>
          <t>MFIGUEROA:</t>
        </r>
        <r>
          <rPr>
            <sz val="9"/>
            <color indexed="81"/>
            <rFont val="Tahoma"/>
            <family val="2"/>
          </rPr>
          <t xml:space="preserve">
META 1 OBJETIVO 6</t>
        </r>
      </text>
    </comment>
    <comment ref="A50" authorId="0" shapeId="0">
      <text>
        <r>
          <rPr>
            <b/>
            <sz val="9"/>
            <color indexed="81"/>
            <rFont val="Tahoma"/>
            <family val="2"/>
          </rPr>
          <t>MFIGUEROA:</t>
        </r>
        <r>
          <rPr>
            <sz val="9"/>
            <color indexed="81"/>
            <rFont val="Tahoma"/>
            <family val="2"/>
          </rPr>
          <t xml:space="preserve">
META 2 OBJETIVO 6 </t>
        </r>
      </text>
    </comment>
    <comment ref="A54" authorId="0" shapeId="0">
      <text>
        <r>
          <rPr>
            <b/>
            <sz val="9"/>
            <color indexed="81"/>
            <rFont val="Tahoma"/>
            <family val="2"/>
          </rPr>
          <t>MFIGUEROA:</t>
        </r>
        <r>
          <rPr>
            <sz val="9"/>
            <color indexed="81"/>
            <rFont val="Tahoma"/>
            <family val="2"/>
          </rPr>
          <t xml:space="preserve">
META 1 OBJTIVO 7 </t>
        </r>
      </text>
    </comment>
    <comment ref="A58" authorId="0" shapeId="0">
      <text>
        <r>
          <rPr>
            <b/>
            <sz val="9"/>
            <color indexed="81"/>
            <rFont val="Tahoma"/>
            <family val="2"/>
          </rPr>
          <t>MFIGUEROA:</t>
        </r>
        <r>
          <rPr>
            <sz val="9"/>
            <color indexed="81"/>
            <rFont val="Tahoma"/>
            <family val="2"/>
          </rPr>
          <t xml:space="preserve">
META 2 OBJTIVO 7</t>
        </r>
      </text>
    </comment>
    <comment ref="A62" authorId="0" shapeId="0">
      <text>
        <r>
          <rPr>
            <b/>
            <sz val="9"/>
            <color indexed="81"/>
            <rFont val="Tahoma"/>
            <family val="2"/>
          </rPr>
          <t>MFIGUEROA:</t>
        </r>
        <r>
          <rPr>
            <sz val="9"/>
            <color indexed="81"/>
            <rFont val="Tahoma"/>
            <family val="2"/>
          </rPr>
          <t xml:space="preserve">
META 1 OBJETIVO 8</t>
        </r>
      </text>
    </comment>
    <comment ref="A66" authorId="0" shapeId="0">
      <text>
        <r>
          <rPr>
            <b/>
            <sz val="9"/>
            <color indexed="81"/>
            <rFont val="Tahoma"/>
            <family val="2"/>
          </rPr>
          <t>MFIGUEROA:</t>
        </r>
        <r>
          <rPr>
            <sz val="9"/>
            <color indexed="81"/>
            <rFont val="Tahoma"/>
            <family val="2"/>
          </rPr>
          <t xml:space="preserve">
META 2 OBJETIVO 8</t>
        </r>
      </text>
    </comment>
    <comment ref="A70" authorId="0" shapeId="0">
      <text>
        <r>
          <rPr>
            <b/>
            <sz val="9"/>
            <color indexed="81"/>
            <rFont val="Tahoma"/>
            <family val="2"/>
          </rPr>
          <t>MFIGUEROA:</t>
        </r>
        <r>
          <rPr>
            <sz val="9"/>
            <color indexed="81"/>
            <rFont val="Tahoma"/>
            <family val="2"/>
          </rPr>
          <t xml:space="preserve">
META 1 OBJETIVO 9</t>
        </r>
      </text>
    </comment>
    <comment ref="A74" authorId="0" shapeId="0">
      <text>
        <r>
          <rPr>
            <b/>
            <sz val="9"/>
            <color indexed="81"/>
            <rFont val="Tahoma"/>
            <family val="2"/>
          </rPr>
          <t>MFIGUEROA:</t>
        </r>
        <r>
          <rPr>
            <sz val="9"/>
            <color indexed="81"/>
            <rFont val="Tahoma"/>
            <family val="2"/>
          </rPr>
          <t xml:space="preserve">
META 2 OBJETIVO 9</t>
        </r>
      </text>
    </comment>
    <comment ref="A78" authorId="0" shapeId="0">
      <text>
        <r>
          <rPr>
            <b/>
            <sz val="9"/>
            <color indexed="81"/>
            <rFont val="Tahoma"/>
            <family val="2"/>
          </rPr>
          <t>MFIGUEROA:</t>
        </r>
        <r>
          <rPr>
            <sz val="9"/>
            <color indexed="81"/>
            <rFont val="Tahoma"/>
            <family val="2"/>
          </rPr>
          <t xml:space="preserve">
META 1 OBJETIVO 10</t>
        </r>
      </text>
    </comment>
    <comment ref="A82" authorId="0" shapeId="0">
      <text>
        <r>
          <rPr>
            <b/>
            <sz val="9"/>
            <color indexed="81"/>
            <rFont val="Tahoma"/>
            <family val="2"/>
          </rPr>
          <t>MFIGUEROA:</t>
        </r>
        <r>
          <rPr>
            <sz val="9"/>
            <color indexed="81"/>
            <rFont val="Tahoma"/>
            <family val="2"/>
          </rPr>
          <t xml:space="preserve">
META 2 OBJETIVO 10</t>
        </r>
      </text>
    </comment>
    <comment ref="A86" authorId="0" shapeId="0">
      <text>
        <r>
          <rPr>
            <b/>
            <sz val="9"/>
            <color indexed="81"/>
            <rFont val="Tahoma"/>
            <family val="2"/>
          </rPr>
          <t>MFIGUEROA:</t>
        </r>
        <r>
          <rPr>
            <sz val="9"/>
            <color indexed="81"/>
            <rFont val="Tahoma"/>
            <family val="2"/>
          </rPr>
          <t xml:space="preserve">
META 1 OBJETIVO 11</t>
        </r>
      </text>
    </comment>
    <comment ref="A90" authorId="0" shapeId="0">
      <text>
        <r>
          <rPr>
            <b/>
            <sz val="9"/>
            <color indexed="81"/>
            <rFont val="Tahoma"/>
            <family val="2"/>
          </rPr>
          <t>MFIGUEROA:</t>
        </r>
        <r>
          <rPr>
            <sz val="9"/>
            <color indexed="81"/>
            <rFont val="Tahoma"/>
            <family val="2"/>
          </rPr>
          <t xml:space="preserve">
META 2 OBJETIVO 11</t>
        </r>
      </text>
    </comment>
    <comment ref="A94" authorId="0" shapeId="0">
      <text>
        <r>
          <rPr>
            <b/>
            <sz val="9"/>
            <color indexed="81"/>
            <rFont val="Tahoma"/>
            <family val="2"/>
          </rPr>
          <t>MFIGUEROA:</t>
        </r>
        <r>
          <rPr>
            <sz val="9"/>
            <color indexed="81"/>
            <rFont val="Tahoma"/>
            <family val="2"/>
          </rPr>
          <t xml:space="preserve">
META 1 OBJETIVO12</t>
        </r>
      </text>
    </comment>
    <comment ref="A98" authorId="0" shapeId="0">
      <text>
        <r>
          <rPr>
            <b/>
            <sz val="9"/>
            <color indexed="81"/>
            <rFont val="Tahoma"/>
            <family val="2"/>
          </rPr>
          <t>MFIGUEROA:</t>
        </r>
        <r>
          <rPr>
            <sz val="9"/>
            <color indexed="81"/>
            <rFont val="Tahoma"/>
            <family val="2"/>
          </rPr>
          <t xml:space="preserve">
META 2 OBJETIVO 12</t>
        </r>
      </text>
    </comment>
  </commentList>
</comments>
</file>

<file path=xl/comments3.xml><?xml version="1.0" encoding="utf-8"?>
<comments xmlns="http://schemas.openxmlformats.org/spreadsheetml/2006/main">
  <authors>
    <author>MFIGUEROA</author>
  </authors>
  <commentList>
    <comment ref="A5" authorId="0" shapeId="0">
      <text>
        <r>
          <rPr>
            <b/>
            <sz val="9"/>
            <color indexed="81"/>
            <rFont val="Tahoma"/>
            <family val="2"/>
          </rPr>
          <t>MFIGUEROA:</t>
        </r>
        <r>
          <rPr>
            <sz val="9"/>
            <color indexed="81"/>
            <rFont val="Tahoma"/>
            <family val="2"/>
          </rPr>
          <t xml:space="preserve">
META 1 ACCION 1</t>
        </r>
      </text>
    </comment>
  </commentList>
</comments>
</file>

<file path=xl/comments4.xml><?xml version="1.0" encoding="utf-8"?>
<comments xmlns="http://schemas.openxmlformats.org/spreadsheetml/2006/main">
  <authors>
    <author>MFIGUEROA</author>
  </authors>
  <commentList>
    <comment ref="I5" authorId="0" shapeId="0">
      <text>
        <r>
          <rPr>
            <b/>
            <sz val="9"/>
            <color indexed="81"/>
            <rFont val="Tahoma"/>
            <family val="2"/>
          </rPr>
          <t>MFIGUEROA:</t>
        </r>
        <r>
          <rPr>
            <sz val="9"/>
            <color indexed="81"/>
            <rFont val="Tahoma"/>
            <family val="2"/>
          </rPr>
          <t xml:space="preserve">
DESCRIBIR  DETALLADAMENTE EN QUE SE GASTO EL RECURSO FINANCIERO.</t>
        </r>
      </text>
    </comment>
    <comment ref="A6" authorId="0" shapeId="0">
      <text>
        <r>
          <rPr>
            <b/>
            <sz val="9"/>
            <color indexed="81"/>
            <rFont val="Tahoma"/>
            <family val="2"/>
          </rPr>
          <t>MFIGUEROA:</t>
        </r>
        <r>
          <rPr>
            <sz val="9"/>
            <color indexed="81"/>
            <rFont val="Tahoma"/>
            <family val="2"/>
          </rPr>
          <t xml:space="preserve">
META 1 OBJETIVO 1</t>
        </r>
      </text>
    </comment>
    <comment ref="A10" authorId="0" shapeId="0">
      <text>
        <r>
          <rPr>
            <b/>
            <sz val="9"/>
            <color indexed="81"/>
            <rFont val="Tahoma"/>
            <family val="2"/>
          </rPr>
          <t>MFIGUEROA:</t>
        </r>
        <r>
          <rPr>
            <sz val="9"/>
            <color indexed="81"/>
            <rFont val="Tahoma"/>
            <family val="2"/>
          </rPr>
          <t xml:space="preserve">
META 2 OBJETIVO 1</t>
        </r>
      </text>
    </comment>
    <comment ref="A14" authorId="0" shapeId="0">
      <text>
        <r>
          <rPr>
            <b/>
            <sz val="9"/>
            <color indexed="81"/>
            <rFont val="Tahoma"/>
            <family val="2"/>
          </rPr>
          <t>MFIGUEROA:</t>
        </r>
        <r>
          <rPr>
            <sz val="9"/>
            <color indexed="81"/>
            <rFont val="Tahoma"/>
            <family val="2"/>
          </rPr>
          <t xml:space="preserve">
META 1 OBJETIVO2</t>
        </r>
      </text>
    </comment>
    <comment ref="A18" authorId="0" shapeId="0">
      <text>
        <r>
          <rPr>
            <b/>
            <sz val="9"/>
            <color indexed="81"/>
            <rFont val="Tahoma"/>
            <family val="2"/>
          </rPr>
          <t>MFIGUEROA:</t>
        </r>
        <r>
          <rPr>
            <sz val="9"/>
            <color indexed="81"/>
            <rFont val="Tahoma"/>
            <family val="2"/>
          </rPr>
          <t xml:space="preserve">
META 2  OBJETIVO 2
</t>
        </r>
      </text>
    </comment>
    <comment ref="A22" authorId="0" shapeId="0">
      <text>
        <r>
          <rPr>
            <b/>
            <sz val="9"/>
            <color indexed="81"/>
            <rFont val="Tahoma"/>
            <family val="2"/>
          </rPr>
          <t>MFIGUEROA:</t>
        </r>
        <r>
          <rPr>
            <sz val="9"/>
            <color indexed="81"/>
            <rFont val="Tahoma"/>
            <family val="2"/>
          </rPr>
          <t xml:space="preserve">
META 1 OBJETIVO 3</t>
        </r>
      </text>
    </comment>
    <comment ref="A26" authorId="0" shapeId="0">
      <text>
        <r>
          <rPr>
            <b/>
            <sz val="9"/>
            <color indexed="81"/>
            <rFont val="Tahoma"/>
            <family val="2"/>
          </rPr>
          <t>MFIGUEROA:</t>
        </r>
        <r>
          <rPr>
            <sz val="9"/>
            <color indexed="81"/>
            <rFont val="Tahoma"/>
            <family val="2"/>
          </rPr>
          <t xml:space="preserve">
META 2 OBJETIVO 3</t>
        </r>
      </text>
    </comment>
    <comment ref="A30" authorId="0" shapeId="0">
      <text>
        <r>
          <rPr>
            <b/>
            <sz val="9"/>
            <color indexed="81"/>
            <rFont val="Tahoma"/>
            <family val="2"/>
          </rPr>
          <t>MFIGUEROA:</t>
        </r>
        <r>
          <rPr>
            <sz val="9"/>
            <color indexed="81"/>
            <rFont val="Tahoma"/>
            <family val="2"/>
          </rPr>
          <t xml:space="preserve">
META 1 OBJETIVO 4</t>
        </r>
      </text>
    </comment>
    <comment ref="A34" authorId="0" shapeId="0">
      <text>
        <r>
          <rPr>
            <b/>
            <sz val="9"/>
            <color indexed="81"/>
            <rFont val="Tahoma"/>
            <family val="2"/>
          </rPr>
          <t>MFIGUEROA:</t>
        </r>
        <r>
          <rPr>
            <sz val="9"/>
            <color indexed="81"/>
            <rFont val="Tahoma"/>
            <family val="2"/>
          </rPr>
          <t xml:space="preserve">
META 2 OBJETIVO 4</t>
        </r>
      </text>
    </comment>
    <comment ref="A38" authorId="0" shapeId="0">
      <text>
        <r>
          <rPr>
            <b/>
            <sz val="9"/>
            <color indexed="81"/>
            <rFont val="Tahoma"/>
            <family val="2"/>
          </rPr>
          <t>MFIGUEROA:</t>
        </r>
        <r>
          <rPr>
            <sz val="9"/>
            <color indexed="81"/>
            <rFont val="Tahoma"/>
            <family val="2"/>
          </rPr>
          <t xml:space="preserve">
META 1 OBJETIVO 5</t>
        </r>
      </text>
    </comment>
    <comment ref="A42" authorId="0" shapeId="0">
      <text>
        <r>
          <rPr>
            <b/>
            <sz val="9"/>
            <color indexed="81"/>
            <rFont val="Tahoma"/>
            <family val="2"/>
          </rPr>
          <t>MFIGUEROA:</t>
        </r>
        <r>
          <rPr>
            <sz val="9"/>
            <color indexed="81"/>
            <rFont val="Tahoma"/>
            <family val="2"/>
          </rPr>
          <t xml:space="preserve">
META 2 OBJETIVO 5</t>
        </r>
      </text>
    </comment>
    <comment ref="A46" authorId="0" shapeId="0">
      <text>
        <r>
          <rPr>
            <b/>
            <sz val="9"/>
            <color indexed="81"/>
            <rFont val="Tahoma"/>
            <family val="2"/>
          </rPr>
          <t>MFIGUEROA:</t>
        </r>
        <r>
          <rPr>
            <sz val="9"/>
            <color indexed="81"/>
            <rFont val="Tahoma"/>
            <family val="2"/>
          </rPr>
          <t xml:space="preserve">
META 1 OBJETIVO 6</t>
        </r>
      </text>
    </comment>
    <comment ref="A50" authorId="0" shapeId="0">
      <text>
        <r>
          <rPr>
            <b/>
            <sz val="9"/>
            <color indexed="81"/>
            <rFont val="Tahoma"/>
            <family val="2"/>
          </rPr>
          <t>MFIGUEROA:</t>
        </r>
        <r>
          <rPr>
            <sz val="9"/>
            <color indexed="81"/>
            <rFont val="Tahoma"/>
            <family val="2"/>
          </rPr>
          <t xml:space="preserve">
META 2 OBJETIVO 6 </t>
        </r>
      </text>
    </comment>
    <comment ref="A54" authorId="0" shapeId="0">
      <text>
        <r>
          <rPr>
            <b/>
            <sz val="9"/>
            <color indexed="81"/>
            <rFont val="Tahoma"/>
            <family val="2"/>
          </rPr>
          <t>MFIGUEROA:</t>
        </r>
        <r>
          <rPr>
            <sz val="9"/>
            <color indexed="81"/>
            <rFont val="Tahoma"/>
            <family val="2"/>
          </rPr>
          <t xml:space="preserve">
META 1 OBJTIVO 7 </t>
        </r>
      </text>
    </comment>
    <comment ref="A58" authorId="0" shapeId="0">
      <text>
        <r>
          <rPr>
            <b/>
            <sz val="9"/>
            <color indexed="81"/>
            <rFont val="Tahoma"/>
            <family val="2"/>
          </rPr>
          <t>MFIGUEROA:</t>
        </r>
        <r>
          <rPr>
            <sz val="9"/>
            <color indexed="81"/>
            <rFont val="Tahoma"/>
            <family val="2"/>
          </rPr>
          <t xml:space="preserve">
META 2 OBJTIVO 7</t>
        </r>
      </text>
    </comment>
    <comment ref="A62" authorId="0" shapeId="0">
      <text>
        <r>
          <rPr>
            <b/>
            <sz val="9"/>
            <color indexed="81"/>
            <rFont val="Tahoma"/>
            <family val="2"/>
          </rPr>
          <t>MFIGUEROA:</t>
        </r>
        <r>
          <rPr>
            <sz val="9"/>
            <color indexed="81"/>
            <rFont val="Tahoma"/>
            <family val="2"/>
          </rPr>
          <t xml:space="preserve">
META 1 OBJETIVO 8</t>
        </r>
      </text>
    </comment>
    <comment ref="A66" authorId="0" shapeId="0">
      <text>
        <r>
          <rPr>
            <b/>
            <sz val="9"/>
            <color indexed="81"/>
            <rFont val="Tahoma"/>
            <family val="2"/>
          </rPr>
          <t>MFIGUEROA:</t>
        </r>
        <r>
          <rPr>
            <sz val="9"/>
            <color indexed="81"/>
            <rFont val="Tahoma"/>
            <family val="2"/>
          </rPr>
          <t xml:space="preserve">
META 2 OBJETIVO 8</t>
        </r>
      </text>
    </comment>
    <comment ref="A70" authorId="0" shapeId="0">
      <text>
        <r>
          <rPr>
            <b/>
            <sz val="9"/>
            <color indexed="81"/>
            <rFont val="Tahoma"/>
            <family val="2"/>
          </rPr>
          <t>MFIGUEROA:</t>
        </r>
        <r>
          <rPr>
            <sz val="9"/>
            <color indexed="81"/>
            <rFont val="Tahoma"/>
            <family val="2"/>
          </rPr>
          <t xml:space="preserve">
META 1 OBJETIVO 9</t>
        </r>
      </text>
    </comment>
    <comment ref="A74" authorId="0" shapeId="0">
      <text>
        <r>
          <rPr>
            <b/>
            <sz val="9"/>
            <color indexed="81"/>
            <rFont val="Tahoma"/>
            <family val="2"/>
          </rPr>
          <t>MFIGUEROA:</t>
        </r>
        <r>
          <rPr>
            <sz val="9"/>
            <color indexed="81"/>
            <rFont val="Tahoma"/>
            <family val="2"/>
          </rPr>
          <t xml:space="preserve">
META 2 OBJETIVO 9</t>
        </r>
      </text>
    </comment>
    <comment ref="A78" authorId="0" shapeId="0">
      <text>
        <r>
          <rPr>
            <b/>
            <sz val="9"/>
            <color indexed="81"/>
            <rFont val="Tahoma"/>
            <family val="2"/>
          </rPr>
          <t>MFIGUEROA:</t>
        </r>
        <r>
          <rPr>
            <sz val="9"/>
            <color indexed="81"/>
            <rFont val="Tahoma"/>
            <family val="2"/>
          </rPr>
          <t xml:space="preserve">
META 1 OBJETIVO 10</t>
        </r>
      </text>
    </comment>
    <comment ref="A82" authorId="0" shapeId="0">
      <text>
        <r>
          <rPr>
            <b/>
            <sz val="9"/>
            <color indexed="81"/>
            <rFont val="Tahoma"/>
            <family val="2"/>
          </rPr>
          <t>MFIGUEROA:</t>
        </r>
        <r>
          <rPr>
            <sz val="9"/>
            <color indexed="81"/>
            <rFont val="Tahoma"/>
            <family val="2"/>
          </rPr>
          <t xml:space="preserve">
META 2 OBJETIVO 10</t>
        </r>
      </text>
    </comment>
    <comment ref="A86" authorId="0" shapeId="0">
      <text>
        <r>
          <rPr>
            <b/>
            <sz val="9"/>
            <color indexed="81"/>
            <rFont val="Tahoma"/>
            <family val="2"/>
          </rPr>
          <t>MFIGUEROA:</t>
        </r>
        <r>
          <rPr>
            <sz val="9"/>
            <color indexed="81"/>
            <rFont val="Tahoma"/>
            <family val="2"/>
          </rPr>
          <t xml:space="preserve">
META 1 OBJETIVO 11</t>
        </r>
      </text>
    </comment>
    <comment ref="A90" authorId="0" shapeId="0">
      <text>
        <r>
          <rPr>
            <b/>
            <sz val="9"/>
            <color indexed="81"/>
            <rFont val="Tahoma"/>
            <family val="2"/>
          </rPr>
          <t>MFIGUEROA:</t>
        </r>
        <r>
          <rPr>
            <sz val="9"/>
            <color indexed="81"/>
            <rFont val="Tahoma"/>
            <family val="2"/>
          </rPr>
          <t xml:space="preserve">
META 2 OBJETIVO 11</t>
        </r>
      </text>
    </comment>
    <comment ref="A94" authorId="0" shapeId="0">
      <text>
        <r>
          <rPr>
            <b/>
            <sz val="9"/>
            <color indexed="81"/>
            <rFont val="Tahoma"/>
            <family val="2"/>
          </rPr>
          <t>MFIGUEROA:</t>
        </r>
        <r>
          <rPr>
            <sz val="9"/>
            <color indexed="81"/>
            <rFont val="Tahoma"/>
            <family val="2"/>
          </rPr>
          <t xml:space="preserve">
META 1 OBJETIVO12</t>
        </r>
      </text>
    </comment>
    <comment ref="A98" authorId="0" shapeId="0">
      <text>
        <r>
          <rPr>
            <b/>
            <sz val="9"/>
            <color indexed="81"/>
            <rFont val="Tahoma"/>
            <family val="2"/>
          </rPr>
          <t>MFIGUEROA:</t>
        </r>
        <r>
          <rPr>
            <sz val="9"/>
            <color indexed="81"/>
            <rFont val="Tahoma"/>
            <family val="2"/>
          </rPr>
          <t xml:space="preserve">
META 2 OBJETIVO 12</t>
        </r>
      </text>
    </comment>
  </commentList>
</comments>
</file>

<file path=xl/comments5.xml><?xml version="1.0" encoding="utf-8"?>
<comments xmlns="http://schemas.openxmlformats.org/spreadsheetml/2006/main">
  <authors>
    <author>MFIGUEROA</author>
  </authors>
  <commentList>
    <comment ref="I5" authorId="0" shapeId="0">
      <text>
        <r>
          <rPr>
            <b/>
            <sz val="9"/>
            <color indexed="81"/>
            <rFont val="Tahoma"/>
            <family val="2"/>
          </rPr>
          <t>MFIGUEROA:</t>
        </r>
        <r>
          <rPr>
            <sz val="9"/>
            <color indexed="81"/>
            <rFont val="Tahoma"/>
            <family val="2"/>
          </rPr>
          <t xml:space="preserve">
DESCRIBIR  DETALLADAMENTE EN QUE SE GASTO EL RECURSO FINANCIERO.</t>
        </r>
      </text>
    </comment>
    <comment ref="A6" authorId="0" shapeId="0">
      <text>
        <r>
          <rPr>
            <b/>
            <sz val="9"/>
            <color indexed="81"/>
            <rFont val="Tahoma"/>
            <family val="2"/>
          </rPr>
          <t>MFIGUEROA:</t>
        </r>
        <r>
          <rPr>
            <sz val="9"/>
            <color indexed="81"/>
            <rFont val="Tahoma"/>
            <family val="2"/>
          </rPr>
          <t xml:space="preserve">
META 1 OBJETIVO 1</t>
        </r>
      </text>
    </comment>
    <comment ref="A10" authorId="0" shapeId="0">
      <text>
        <r>
          <rPr>
            <b/>
            <sz val="9"/>
            <color indexed="81"/>
            <rFont val="Tahoma"/>
            <family val="2"/>
          </rPr>
          <t>MFIGUEROA:</t>
        </r>
        <r>
          <rPr>
            <sz val="9"/>
            <color indexed="81"/>
            <rFont val="Tahoma"/>
            <family val="2"/>
          </rPr>
          <t xml:space="preserve">
META 2 OBJETIVO 1</t>
        </r>
      </text>
    </comment>
    <comment ref="A14" authorId="0" shapeId="0">
      <text>
        <r>
          <rPr>
            <b/>
            <sz val="9"/>
            <color indexed="81"/>
            <rFont val="Tahoma"/>
            <family val="2"/>
          </rPr>
          <t>MFIGUEROA:</t>
        </r>
        <r>
          <rPr>
            <sz val="9"/>
            <color indexed="81"/>
            <rFont val="Tahoma"/>
            <family val="2"/>
          </rPr>
          <t xml:space="preserve">
META 1 OBJETIVO2</t>
        </r>
      </text>
    </comment>
    <comment ref="A18" authorId="0" shapeId="0">
      <text>
        <r>
          <rPr>
            <b/>
            <sz val="9"/>
            <color indexed="81"/>
            <rFont val="Tahoma"/>
            <family val="2"/>
          </rPr>
          <t>MFIGUEROA:</t>
        </r>
        <r>
          <rPr>
            <sz val="9"/>
            <color indexed="81"/>
            <rFont val="Tahoma"/>
            <family val="2"/>
          </rPr>
          <t xml:space="preserve">
META 2  OBJETIVO 2
</t>
        </r>
      </text>
    </comment>
    <comment ref="A22" authorId="0" shapeId="0">
      <text>
        <r>
          <rPr>
            <b/>
            <sz val="9"/>
            <color indexed="81"/>
            <rFont val="Tahoma"/>
            <family val="2"/>
          </rPr>
          <t>MFIGUEROA:</t>
        </r>
        <r>
          <rPr>
            <sz val="9"/>
            <color indexed="81"/>
            <rFont val="Tahoma"/>
            <family val="2"/>
          </rPr>
          <t xml:space="preserve">
META 1 OBJETIVO 3</t>
        </r>
      </text>
    </comment>
    <comment ref="A26" authorId="0" shapeId="0">
      <text>
        <r>
          <rPr>
            <b/>
            <sz val="9"/>
            <color indexed="81"/>
            <rFont val="Tahoma"/>
            <family val="2"/>
          </rPr>
          <t>MFIGUEROA:</t>
        </r>
        <r>
          <rPr>
            <sz val="9"/>
            <color indexed="81"/>
            <rFont val="Tahoma"/>
            <family val="2"/>
          </rPr>
          <t xml:space="preserve">
META 2 OBJETIVO 3</t>
        </r>
      </text>
    </comment>
    <comment ref="A30" authorId="0" shapeId="0">
      <text>
        <r>
          <rPr>
            <b/>
            <sz val="9"/>
            <color indexed="81"/>
            <rFont val="Tahoma"/>
            <family val="2"/>
          </rPr>
          <t>MFIGUEROA:</t>
        </r>
        <r>
          <rPr>
            <sz val="9"/>
            <color indexed="81"/>
            <rFont val="Tahoma"/>
            <family val="2"/>
          </rPr>
          <t xml:space="preserve">
META 1 OBJETIVO 4</t>
        </r>
      </text>
    </comment>
    <comment ref="A34" authorId="0" shapeId="0">
      <text>
        <r>
          <rPr>
            <b/>
            <sz val="9"/>
            <color indexed="81"/>
            <rFont val="Tahoma"/>
            <family val="2"/>
          </rPr>
          <t>MFIGUEROA:</t>
        </r>
        <r>
          <rPr>
            <sz val="9"/>
            <color indexed="81"/>
            <rFont val="Tahoma"/>
            <family val="2"/>
          </rPr>
          <t xml:space="preserve">
META 2 OBJETIVO 4</t>
        </r>
      </text>
    </comment>
    <comment ref="A38" authorId="0" shapeId="0">
      <text>
        <r>
          <rPr>
            <b/>
            <sz val="9"/>
            <color indexed="81"/>
            <rFont val="Tahoma"/>
            <family val="2"/>
          </rPr>
          <t>MFIGUEROA:</t>
        </r>
        <r>
          <rPr>
            <sz val="9"/>
            <color indexed="81"/>
            <rFont val="Tahoma"/>
            <family val="2"/>
          </rPr>
          <t xml:space="preserve">
META 1 OBJETIVO 5</t>
        </r>
      </text>
    </comment>
    <comment ref="A42" authorId="0" shapeId="0">
      <text>
        <r>
          <rPr>
            <b/>
            <sz val="9"/>
            <color indexed="81"/>
            <rFont val="Tahoma"/>
            <family val="2"/>
          </rPr>
          <t>MFIGUEROA:</t>
        </r>
        <r>
          <rPr>
            <sz val="9"/>
            <color indexed="81"/>
            <rFont val="Tahoma"/>
            <family val="2"/>
          </rPr>
          <t xml:space="preserve">
META 2 OBJETIVO 5</t>
        </r>
      </text>
    </comment>
    <comment ref="A46" authorId="0" shapeId="0">
      <text>
        <r>
          <rPr>
            <b/>
            <sz val="9"/>
            <color indexed="81"/>
            <rFont val="Tahoma"/>
            <family val="2"/>
          </rPr>
          <t>MFIGUEROA:</t>
        </r>
        <r>
          <rPr>
            <sz val="9"/>
            <color indexed="81"/>
            <rFont val="Tahoma"/>
            <family val="2"/>
          </rPr>
          <t xml:space="preserve">
META 1 OBJETIVO 6</t>
        </r>
      </text>
    </comment>
    <comment ref="A50" authorId="0" shapeId="0">
      <text>
        <r>
          <rPr>
            <b/>
            <sz val="9"/>
            <color indexed="81"/>
            <rFont val="Tahoma"/>
            <family val="2"/>
          </rPr>
          <t>MFIGUEROA:</t>
        </r>
        <r>
          <rPr>
            <sz val="9"/>
            <color indexed="81"/>
            <rFont val="Tahoma"/>
            <family val="2"/>
          </rPr>
          <t xml:space="preserve">
META 2 OBJETIVO 6 </t>
        </r>
      </text>
    </comment>
    <comment ref="A54" authorId="0" shapeId="0">
      <text>
        <r>
          <rPr>
            <b/>
            <sz val="9"/>
            <color indexed="81"/>
            <rFont val="Tahoma"/>
            <family val="2"/>
          </rPr>
          <t>MFIGUEROA:</t>
        </r>
        <r>
          <rPr>
            <sz val="9"/>
            <color indexed="81"/>
            <rFont val="Tahoma"/>
            <family val="2"/>
          </rPr>
          <t xml:space="preserve">
META 1 OBJTIVO 7 </t>
        </r>
      </text>
    </comment>
    <comment ref="A58" authorId="0" shapeId="0">
      <text>
        <r>
          <rPr>
            <b/>
            <sz val="9"/>
            <color indexed="81"/>
            <rFont val="Tahoma"/>
            <family val="2"/>
          </rPr>
          <t>MFIGUEROA:</t>
        </r>
        <r>
          <rPr>
            <sz val="9"/>
            <color indexed="81"/>
            <rFont val="Tahoma"/>
            <family val="2"/>
          </rPr>
          <t xml:space="preserve">
META 2 OBJTIVO 7</t>
        </r>
      </text>
    </comment>
    <comment ref="A62" authorId="0" shapeId="0">
      <text>
        <r>
          <rPr>
            <b/>
            <sz val="9"/>
            <color indexed="81"/>
            <rFont val="Tahoma"/>
            <family val="2"/>
          </rPr>
          <t>MFIGUEROA:</t>
        </r>
        <r>
          <rPr>
            <sz val="9"/>
            <color indexed="81"/>
            <rFont val="Tahoma"/>
            <family val="2"/>
          </rPr>
          <t xml:space="preserve">
META 1 OBJETIVO 8</t>
        </r>
      </text>
    </comment>
    <comment ref="A66" authorId="0" shapeId="0">
      <text>
        <r>
          <rPr>
            <b/>
            <sz val="9"/>
            <color indexed="81"/>
            <rFont val="Tahoma"/>
            <family val="2"/>
          </rPr>
          <t>MFIGUEROA:</t>
        </r>
        <r>
          <rPr>
            <sz val="9"/>
            <color indexed="81"/>
            <rFont val="Tahoma"/>
            <family val="2"/>
          </rPr>
          <t xml:space="preserve">
META 2 OBJETIVO 8</t>
        </r>
      </text>
    </comment>
    <comment ref="A70" authorId="0" shapeId="0">
      <text>
        <r>
          <rPr>
            <b/>
            <sz val="9"/>
            <color indexed="81"/>
            <rFont val="Tahoma"/>
            <family val="2"/>
          </rPr>
          <t>MFIGUEROA:</t>
        </r>
        <r>
          <rPr>
            <sz val="9"/>
            <color indexed="81"/>
            <rFont val="Tahoma"/>
            <family val="2"/>
          </rPr>
          <t xml:space="preserve">
META 1 OBJETIVO 9</t>
        </r>
      </text>
    </comment>
    <comment ref="A74" authorId="0" shapeId="0">
      <text>
        <r>
          <rPr>
            <b/>
            <sz val="9"/>
            <color indexed="81"/>
            <rFont val="Tahoma"/>
            <family val="2"/>
          </rPr>
          <t>MFIGUEROA:</t>
        </r>
        <r>
          <rPr>
            <sz val="9"/>
            <color indexed="81"/>
            <rFont val="Tahoma"/>
            <family val="2"/>
          </rPr>
          <t xml:space="preserve">
META 2 OBJETIVO 9</t>
        </r>
      </text>
    </comment>
    <comment ref="A78" authorId="0" shapeId="0">
      <text>
        <r>
          <rPr>
            <b/>
            <sz val="9"/>
            <color indexed="81"/>
            <rFont val="Tahoma"/>
            <family val="2"/>
          </rPr>
          <t>MFIGUEROA:</t>
        </r>
        <r>
          <rPr>
            <sz val="9"/>
            <color indexed="81"/>
            <rFont val="Tahoma"/>
            <family val="2"/>
          </rPr>
          <t xml:space="preserve">
META 1 OBJETIVO 10</t>
        </r>
      </text>
    </comment>
    <comment ref="A82" authorId="0" shapeId="0">
      <text>
        <r>
          <rPr>
            <b/>
            <sz val="9"/>
            <color indexed="81"/>
            <rFont val="Tahoma"/>
            <family val="2"/>
          </rPr>
          <t>MFIGUEROA:</t>
        </r>
        <r>
          <rPr>
            <sz val="9"/>
            <color indexed="81"/>
            <rFont val="Tahoma"/>
            <family val="2"/>
          </rPr>
          <t xml:space="preserve">
META 2 OBJETIVO 10</t>
        </r>
      </text>
    </comment>
    <comment ref="A86" authorId="0" shapeId="0">
      <text>
        <r>
          <rPr>
            <b/>
            <sz val="9"/>
            <color indexed="81"/>
            <rFont val="Tahoma"/>
            <family val="2"/>
          </rPr>
          <t>MFIGUEROA:</t>
        </r>
        <r>
          <rPr>
            <sz val="9"/>
            <color indexed="81"/>
            <rFont val="Tahoma"/>
            <family val="2"/>
          </rPr>
          <t xml:space="preserve">
META 1 OBJETIVO 11</t>
        </r>
      </text>
    </comment>
    <comment ref="A90" authorId="0" shapeId="0">
      <text>
        <r>
          <rPr>
            <b/>
            <sz val="9"/>
            <color indexed="81"/>
            <rFont val="Tahoma"/>
            <family val="2"/>
          </rPr>
          <t>MFIGUEROA:</t>
        </r>
        <r>
          <rPr>
            <sz val="9"/>
            <color indexed="81"/>
            <rFont val="Tahoma"/>
            <family val="2"/>
          </rPr>
          <t xml:space="preserve">
META 2 OBJETIVO 11</t>
        </r>
      </text>
    </comment>
    <comment ref="A94" authorId="0" shapeId="0">
      <text>
        <r>
          <rPr>
            <b/>
            <sz val="9"/>
            <color indexed="81"/>
            <rFont val="Tahoma"/>
            <family val="2"/>
          </rPr>
          <t>MFIGUEROA:</t>
        </r>
        <r>
          <rPr>
            <sz val="9"/>
            <color indexed="81"/>
            <rFont val="Tahoma"/>
            <family val="2"/>
          </rPr>
          <t xml:space="preserve">
META 1 OBJETIVO12</t>
        </r>
      </text>
    </comment>
    <comment ref="A98" authorId="0" shapeId="0">
      <text>
        <r>
          <rPr>
            <b/>
            <sz val="9"/>
            <color indexed="81"/>
            <rFont val="Tahoma"/>
            <family val="2"/>
          </rPr>
          <t>MFIGUEROA:</t>
        </r>
        <r>
          <rPr>
            <sz val="9"/>
            <color indexed="81"/>
            <rFont val="Tahoma"/>
            <family val="2"/>
          </rPr>
          <t xml:space="preserve">
META 2 OBJETIVO 12</t>
        </r>
      </text>
    </comment>
  </commentList>
</comments>
</file>

<file path=xl/sharedStrings.xml><?xml version="1.0" encoding="utf-8"?>
<sst xmlns="http://schemas.openxmlformats.org/spreadsheetml/2006/main" count="4812" uniqueCount="1700">
  <si>
    <t>Comparación del PEI y el Funcionamiento del EE</t>
  </si>
  <si>
    <t>PREGUNTAS</t>
  </si>
  <si>
    <t>RESPUESTA</t>
  </si>
  <si>
    <t xml:space="preserve">¿Hacia dónde queremos llegar en los próximos 3 años? </t>
  </si>
  <si>
    <t>¿Qué estamos haciendo para cumplir nuestra misión?</t>
  </si>
  <si>
    <t>El PEI, PIER o PEC: ¿ha constituido un referente para el funcionamiento del Establecimiento Educativo?</t>
  </si>
  <si>
    <t>¿De qué manera lo que hacemos contribuye al logro de nuestros propósitos institucionales?</t>
  </si>
  <si>
    <r>
      <rPr>
        <b/>
        <sz val="12"/>
        <color indexed="8"/>
        <rFont val="Times New Roman"/>
        <family val="1"/>
      </rPr>
      <t xml:space="preserve"> </t>
    </r>
    <r>
      <rPr>
        <b/>
        <sz val="12"/>
        <color indexed="8"/>
        <rFont val="Arial"/>
        <family val="2"/>
      </rPr>
      <t xml:space="preserve"> Análisis de la pertinencia del PEI con relación al contexto</t>
    </r>
  </si>
  <si>
    <t>¿El PEI de nuestro establecimiento está actualizado con respecto a los estándares básicos de competencias y a otros referentes nacionales?</t>
  </si>
  <si>
    <t>¿Las características sociales, económicas y culturales de los estudiantes y sus familias son consideradas en nuestro PEI?</t>
  </si>
  <si>
    <t>El PEI,ETNO o PEC ¿Cómo aborda las diferencias económicas, sociales y culturales de la comunidad educativa?</t>
  </si>
  <si>
    <t>¿A partir del diagnóstico local qué características sociales, culturales y económicas definen la población que conforma su comunidad educativa?</t>
  </si>
  <si>
    <t>¿Los estudiantes que egresan de nuestra institución tienen buenas oportunidades laborales o de continuar sus estudios superiores?</t>
  </si>
  <si>
    <t>¿Cuáles son las principales características sociales, económicas y culturales de nuestros estudiantes y sus familias, y cómo éstas han evolucionado en el tiempo?</t>
  </si>
  <si>
    <t>El PEI, PIER o PEC ¿Cómo aborda las diferencias económicas, sociales y culturales de la comunidad educativa?</t>
  </si>
  <si>
    <t>¿Qué tipo de articulación se ha establecido entre el Proyecto Educativo Institucional y el sector productivo?</t>
  </si>
  <si>
    <t>¿De qué manera el PEI responde a las expectativas y necesidades educativas de la comunidad?</t>
  </si>
  <si>
    <t>Nuevos acuerdos sobre la Visión, la Misión y los Principios</t>
  </si>
  <si>
    <t>¿Qué nuevas definiciones de visión, misión y principios exigió el proceso de integración?</t>
  </si>
  <si>
    <t>Seguimiento a la articulación de la primera infancia</t>
  </si>
  <si>
    <t>¿Cuáles son las dos estrategias principales que definió la institución educativa para articular las acciones entre transición y los grados de primero y segundo de la básica primaria?</t>
  </si>
  <si>
    <t>Desde el PEI, PIER o PEC ¿que efecto esperado han tenido las acciones de articulación con los ambitos familiar, institucional y comunitario?</t>
  </si>
  <si>
    <t>¿Qué seguimientos se hacen a estas estrategias?</t>
  </si>
  <si>
    <t>¿Qué estrategia definió la IE para articular la educación media con la superior? ¿Con qué organismos ha realizado alianzas para hacer efectiva esta articulación?</t>
  </si>
  <si>
    <t>¿La IE desarrolla proyectos pedagógicos productivos en sus sedes rurales y cómo los ha articulado con el sector productivo?</t>
  </si>
  <si>
    <t>¿Cual ha sido el impacto del seguimiento de los programas de articulación proyectados por el establecimiento educativo?</t>
  </si>
  <si>
    <t>Seguimiento a egresados del establecimiento educativo</t>
  </si>
  <si>
    <t>Año de egreso (anterior)</t>
  </si>
  <si>
    <t>Técnica</t>
  </si>
  <si>
    <t>Tecnológica</t>
  </si>
  <si>
    <t>Educación para el trabajo y el desarrollo humano</t>
  </si>
  <si>
    <t>Superior</t>
  </si>
  <si>
    <t>No sabe</t>
  </si>
  <si>
    <t>Desempleado</t>
  </si>
  <si>
    <t>Conclusiones de la comparación entre los planteamientos del PEI y el funcionamiento del EE, del análisis de la pertinencia con relación al contexto y del seguimiento a la articulación y egresados</t>
  </si>
  <si>
    <t>CARACTERISTICAS DE LAS FAMILIAS Y LOS ESTUDIANTES</t>
  </si>
  <si>
    <t>ESTRATIFICACION / GRUPOS</t>
  </si>
  <si>
    <t>ESTRATO I BAJO-BAJO</t>
  </si>
  <si>
    <t>ESTRATO II BAJO</t>
  </si>
  <si>
    <t>ESTRATO III MEDIO-BAJO</t>
  </si>
  <si>
    <t>ESTRATO IV MEDIO</t>
  </si>
  <si>
    <t>ESTRATO V MEDIO-ALTO</t>
  </si>
  <si>
    <t>ESTRATO VI ALTO</t>
  </si>
  <si>
    <t>Unipersonal</t>
  </si>
  <si>
    <t>Persona que vive sola</t>
  </si>
  <si>
    <t>Nuclear completa</t>
  </si>
  <si>
    <t>Conformada por ambos padres con hijos(as) menores de 18 años o mayores pero sin dependencia.</t>
  </si>
  <si>
    <t>Nuclear incompleta</t>
  </si>
  <si>
    <t>Conformada por un solo padre con hijos (as) menores de 18 años o mayores pero sin dependencia.</t>
  </si>
  <si>
    <t>Extensa completa</t>
  </si>
  <si>
    <t>Conformada por la pareja con hijos solteros, que viven con otras personas de la familia, que pueden ser otros hijos con su pareja y/o con hijos.</t>
  </si>
  <si>
    <t>Extensa incompleta</t>
  </si>
  <si>
    <t>Conformada por el o la jefe de hogar sin cónyugue, vive con sus hijos solteros y otros parientes</t>
  </si>
  <si>
    <t>Compuestas</t>
  </si>
  <si>
    <t>Conformada por los miembros de la familia y otras personas que no son parientes.</t>
  </si>
  <si>
    <t>Recompuesta</t>
  </si>
  <si>
    <t>Conformada por el o la jefe de hogar con conyugue (padrastro, madrastra), hijos de cada uno e hijos en común.</t>
  </si>
  <si>
    <t>Grupos étnicos -indígenas</t>
  </si>
  <si>
    <t>Habitantes de frontera</t>
  </si>
  <si>
    <t>Comunidades afrocolombianas</t>
  </si>
  <si>
    <t xml:space="preserve">Raizales en San Andrés y Providencia y Santa Catalina. </t>
  </si>
  <si>
    <t>Pueblo Rom</t>
  </si>
  <si>
    <t>Otro</t>
  </si>
  <si>
    <t>Grupos indígenas</t>
  </si>
  <si>
    <t>Blancos</t>
  </si>
  <si>
    <t>Mestizos</t>
  </si>
  <si>
    <t xml:space="preserve">Comunidades Raizales en San Andrés y Providencia y Santa Catalina </t>
  </si>
  <si>
    <t>Población rural dispersa</t>
  </si>
  <si>
    <t xml:space="preserve">Necesidades educativas especiales con discapacidad o limitaciones </t>
  </si>
  <si>
    <t>Necesidades educativas especiales con talentos o capacidades excepcionales</t>
  </si>
  <si>
    <t>Jóvenes y adultos iletrados</t>
  </si>
  <si>
    <t>Niños, niñas y jóvenes trabajadores</t>
  </si>
  <si>
    <t>Adolescentes en conflcito con la ley penal</t>
  </si>
  <si>
    <t>Niños, niñas y adolescentes en protección</t>
  </si>
  <si>
    <t xml:space="preserve">Población en situación de desplazamiento </t>
  </si>
  <si>
    <t xml:space="preserve">menores devinculados de los grupos armados al margen de la ley </t>
  </si>
  <si>
    <t>Hijos en edad escolar de adultos desmovilizados</t>
  </si>
  <si>
    <r>
      <rPr>
        <sz val="11"/>
        <color indexed="8"/>
        <rFont val="Arial"/>
        <family val="2"/>
      </rPr>
      <t xml:space="preserve">Características </t>
    </r>
    <r>
      <rPr>
        <b/>
        <sz val="11"/>
        <color indexed="8"/>
        <rFont val="Arial"/>
        <family val="2"/>
      </rPr>
      <t>ECONOMICAS</t>
    </r>
    <r>
      <rPr>
        <b/>
        <sz val="10"/>
        <color indexed="8"/>
        <rFont val="Arial"/>
        <family val="2"/>
      </rPr>
      <t xml:space="preserve">
</t>
    </r>
    <r>
      <rPr>
        <b/>
        <sz val="9"/>
        <color indexed="8"/>
        <rFont val="Arial"/>
        <family val="2"/>
      </rPr>
      <t>(</t>
    </r>
    <r>
      <rPr>
        <sz val="9"/>
        <rFont val="Arial"/>
        <family val="2"/>
      </rPr>
      <t>Indicar el porcentaje en los items que apliquen al EE)</t>
    </r>
  </si>
  <si>
    <r>
      <rPr>
        <sz val="11"/>
        <color indexed="8"/>
        <rFont val="Arial"/>
        <family val="2"/>
      </rPr>
      <t xml:space="preserve">Características </t>
    </r>
    <r>
      <rPr>
        <b/>
        <sz val="11"/>
        <color indexed="8"/>
        <rFont val="Arial"/>
        <family val="2"/>
      </rPr>
      <t>CULTURALES</t>
    </r>
    <r>
      <rPr>
        <b/>
        <sz val="10"/>
        <color indexed="8"/>
        <rFont val="Arial"/>
        <family val="2"/>
      </rPr>
      <t xml:space="preserve">
</t>
    </r>
    <r>
      <rPr>
        <b/>
        <sz val="9"/>
        <color indexed="8"/>
        <rFont val="Arial"/>
        <family val="2"/>
      </rPr>
      <t>(</t>
    </r>
    <r>
      <rPr>
        <sz val="9"/>
        <color indexed="8"/>
        <rFont val="Arial"/>
        <family val="2"/>
      </rPr>
      <t>Indicar el porcentaje en los items que apliquen al EE)</t>
    </r>
  </si>
  <si>
    <r>
      <rPr>
        <sz val="11"/>
        <color indexed="8"/>
        <rFont val="Arial"/>
        <family val="2"/>
      </rPr>
      <t xml:space="preserve">Tipo de </t>
    </r>
    <r>
      <rPr>
        <b/>
        <sz val="11"/>
        <color indexed="8"/>
        <rFont val="Arial"/>
        <family val="2"/>
      </rPr>
      <t xml:space="preserve">POBLACION ATENDIDA </t>
    </r>
    <r>
      <rPr>
        <sz val="11"/>
        <color indexed="8"/>
        <rFont val="Arial"/>
        <family val="2"/>
      </rPr>
      <t xml:space="preserve">
(In</t>
    </r>
    <r>
      <rPr>
        <sz val="10"/>
        <color indexed="8"/>
        <rFont val="Arial"/>
        <family val="2"/>
      </rPr>
      <t>dicar el porcentaje en los items que apliquen al EE)</t>
    </r>
  </si>
  <si>
    <t>Análisis del PEI del EE según las característica</t>
  </si>
  <si>
    <t>Tipo de Trabajo</t>
  </si>
  <si>
    <t>Tipo de Estudios</t>
  </si>
  <si>
    <t>Caracteristicas sociales</t>
  </si>
  <si>
    <t>Concepto</t>
  </si>
  <si>
    <t/>
  </si>
  <si>
    <t>PROCESOS</t>
  </si>
  <si>
    <t>COMPONENTES</t>
  </si>
  <si>
    <t>URGENCIA</t>
  </si>
  <si>
    <t>TENDENCIA</t>
  </si>
  <si>
    <t>IMPACTO</t>
  </si>
  <si>
    <t>SUMA TOTAL</t>
  </si>
  <si>
    <t>GESTIÓN ACADÉMICA</t>
  </si>
  <si>
    <t>GESTIÓN DIRECTIVA</t>
  </si>
  <si>
    <t>Identificación y divulgación de buenas prácticas</t>
  </si>
  <si>
    <t>En la evaluación de las áreas de gestión ¿cuál ha sido la participación de la comunidad educativa?, particularmente ¿de los estudiantes beneficiados?</t>
  </si>
  <si>
    <t>1.¿Qué estrategias se han implementado en el establecimiento para garantizar que las fortalezas sean sostenibles a largo plazo?</t>
  </si>
  <si>
    <t>2.¿la comunidad educativa participa activamente en la revisión del Plan?</t>
  </si>
  <si>
    <t>Para EFECTUAR el Analisis de Pertinencia, diligenciar inicialmente la Hoja "CONTEXTO" y luego contestar las siguientes preguntas de APOYO</t>
  </si>
  <si>
    <t>Para responder las preguntas de APOYO asociadas a la Comparacion, consulte el PEI, tomando en cuenta el enunciado de la MISION, VISION, PRINCIPIOS INSTITUCIONALES Y OBJETIVOS</t>
  </si>
  <si>
    <t>Peguntas de APOYO sobre los nuevos Acuerdos sobre la Visión, Misión y Principios</t>
  </si>
  <si>
    <t>X</t>
  </si>
  <si>
    <t>Identifique la Oportunidad o Fortaleza por cada Componente</t>
  </si>
  <si>
    <t>FACTOR O CONDICION INTERNO</t>
  </si>
  <si>
    <t>OBJETIVO(S)</t>
  </si>
  <si>
    <t>ACCIONES</t>
  </si>
  <si>
    <t>OBJETIVO</t>
  </si>
  <si>
    <t>META</t>
  </si>
  <si>
    <t>NOMBRE DEL INDICADOR</t>
  </si>
  <si>
    <t>TIPO DEL INDICADOR</t>
  </si>
  <si>
    <t>UNIDAD DE MEDIDA</t>
  </si>
  <si>
    <t>FÓRMULA DE CÁLCULO DE INDICADOR</t>
  </si>
  <si>
    <t>LINEA BASE</t>
  </si>
  <si>
    <t>VALOR MÍNIMO</t>
  </si>
  <si>
    <t>VALOR MÁXIMO</t>
  </si>
  <si>
    <t>FUENTE DE DATOS PARA EL CÁLCULO DEL INDICADOR</t>
  </si>
  <si>
    <t>RESPONSABLE DEL INDICADOR</t>
  </si>
  <si>
    <t>RESPONSABLE</t>
  </si>
  <si>
    <t>CORREO RESPONSABLE</t>
  </si>
  <si>
    <t>NOMBRE</t>
  </si>
  <si>
    <r>
      <rPr>
        <b/>
        <sz val="9"/>
        <color indexed="8"/>
        <rFont val="Arial"/>
        <family val="2"/>
      </rPr>
      <t xml:space="preserve">FACTOR INTERNO 
</t>
    </r>
    <r>
      <rPr>
        <sz val="9"/>
        <color indexed="8"/>
        <rFont val="Arial"/>
        <family val="2"/>
      </rPr>
      <t>Si selecciono LA FORTALEZA:  4  (Mejoramiento Continuo)</t>
    </r>
  </si>
  <si>
    <r>
      <rPr>
        <b/>
        <sz val="9"/>
        <color indexed="8"/>
        <rFont val="Arial"/>
        <family val="2"/>
      </rPr>
      <t xml:space="preserve">FACTOR EXTERNO
</t>
    </r>
    <r>
      <rPr>
        <sz val="9"/>
        <color indexed="8"/>
        <rFont val="Arial"/>
        <family val="2"/>
      </rPr>
      <t>Si selecciono LA FORTALEZA  Mejoramiento Continuo (4)</t>
    </r>
  </si>
  <si>
    <t>PREGUNTA</t>
  </si>
  <si>
    <t>Revisión de Identidad Institucional</t>
  </si>
  <si>
    <t>DEFINICION DE LA CLASIFICACION DE LAS CARACTERISTICAS SOCIALES</t>
  </si>
  <si>
    <t>N°.OBJETIVO</t>
  </si>
  <si>
    <t>N° Factor</t>
  </si>
  <si>
    <t>META(S)</t>
  </si>
  <si>
    <t>Analisis de la pertinencia del PEI con respecto al proceso de integracion institucional</t>
  </si>
  <si>
    <t>SEGUIMIENTO A LA ARTICULACION Y EGRESADOS</t>
  </si>
  <si>
    <t>Para responder las preguntas de APOYO asociadas al Seguimiento de la Articulacion, consulte el PEI en el Componente Administrativo  item Articulacion a la primera infancia, tomando en cuenta las acciones frente al AMBITO DE PROCEDENCIA FAMILIAR, INSTITUCIONAL y COMUNITARIO</t>
  </si>
  <si>
    <t>Descripcion del Programa(s) enunciado(s) en PEI - Componente Administrativo item articulacion de la media con la educacion superior y el trabajo.</t>
  </si>
  <si>
    <t>PREGUNTAS DE APOYO</t>
  </si>
  <si>
    <t>No de estudiantes inscritos 
(AÑO ANTERIOR)</t>
  </si>
  <si>
    <t>No de estudiantes certificados
(AÑO ANTERIOR)</t>
  </si>
  <si>
    <t>Para responder las preguntas de apoyo tenga en cuenta la Descripcion del Programa(s) enunciado(s) en PEI - Componente Administrativo item articulacion de la media con la educacion superior y el trabajo.</t>
  </si>
  <si>
    <r>
      <rPr>
        <sz val="11"/>
        <color indexed="8"/>
        <rFont val="Arial"/>
        <family val="2"/>
      </rPr>
      <t xml:space="preserve">Características </t>
    </r>
    <r>
      <rPr>
        <b/>
        <sz val="11"/>
        <color indexed="8"/>
        <rFont val="Arial"/>
        <family val="2"/>
      </rPr>
      <t>SOCIALES</t>
    </r>
    <r>
      <rPr>
        <b/>
        <sz val="10"/>
        <color indexed="8"/>
        <rFont val="Arial"/>
        <family val="2"/>
      </rPr>
      <t xml:space="preserve">
</t>
    </r>
    <r>
      <rPr>
        <sz val="9"/>
        <color indexed="8"/>
        <rFont val="Arial"/>
        <family val="2"/>
      </rPr>
      <t>(Indicar el porcentaje en los items que apliquen al EE) 
(A nivel conceptual -Ver caracteristicas fila A47)</t>
    </r>
  </si>
  <si>
    <t>Con trabajo relacionado al estudio</t>
  </si>
  <si>
    <t>Con trabajo no relacionado al estudio</t>
  </si>
  <si>
    <t>Porcentaje de Egresados 
 (la Sumatoria de los parciales debe ser 100%)</t>
  </si>
  <si>
    <t>PREGUNTAS DE APOYO  AUTOEVALUACION AREAS DE GESTION</t>
  </si>
  <si>
    <t>PREGUNTAS DE APOYO CONSULTA DEL PERFIL DE ACUERDO DE LA AUTOEVALUACION INSTITUCIONAL</t>
  </si>
  <si>
    <t>En el análisis de fortalezas y oportunidades de mejoramiento ¿se reflejan las oportunidades de mejoramiento más sentidas por la comunidad educativa? Describa de que manera.</t>
  </si>
  <si>
    <t>PREGUNTAS DE APOYO CONSULTA DEL PERFIL DE ACUERDO A LAS OPORTUNIDADES Y FORTALEZAS</t>
  </si>
  <si>
    <t>El perfil del EE ¿logra reflejar de manera conveniente la opinión de la comunidad educativa?</t>
  </si>
  <si>
    <t>PREGUNTAS DE APOYO DEL ANALISIS DE LAS FORTALEZAS Y OPORTUNIDADES</t>
  </si>
  <si>
    <t>DEFINICIÓN  VARIABLES DE LAS FÓRMULAS</t>
  </si>
  <si>
    <t>DEFINICION DE METAS E INDICADORES</t>
  </si>
  <si>
    <t>DEFINICION DE TAREAS Y RESPONSABLES</t>
  </si>
  <si>
    <t>FECHA DE INICIO
(dd/mm/aa)</t>
  </si>
  <si>
    <t>FECHA DE CUMPLIMIENTO  (dd/mm/aa)</t>
  </si>
  <si>
    <t>FECHA INICIO
(dd/mm/aa)</t>
  </si>
  <si>
    <t>FECHA FIN
(dd/mm/aa)</t>
  </si>
  <si>
    <t>PORCENTAJE 
 (la Sumatoria de los parciales debe ser igual o menor 100%)</t>
  </si>
  <si>
    <t>PLAN DE MEJORAMIENTO INSTITUCIONAL</t>
  </si>
  <si>
    <r>
      <t>DE ACUERDO AL ANALISIS DEL FACTOR INTERNO DE</t>
    </r>
    <r>
      <rPr>
        <b/>
        <sz val="16"/>
        <color indexed="8"/>
        <rFont val="Arial"/>
        <family val="2"/>
      </rPr>
      <t xml:space="preserve"> OPORTUNIDAD</t>
    </r>
    <r>
      <rPr>
        <b/>
        <sz val="10"/>
        <color indexed="8"/>
        <rFont val="Arial"/>
        <family val="2"/>
      </rPr>
      <t xml:space="preserve">
</t>
    </r>
    <r>
      <rPr>
        <sz val="10"/>
        <color indexed="8"/>
        <rFont val="Arial"/>
        <family val="2"/>
      </rPr>
      <t>Califique cada Elemento 
(Escala ascendente del 1 al 4, siendo 4 el mas alto)</t>
    </r>
  </si>
  <si>
    <t xml:space="preserve">Formación continuada para docentes y directivos docentes </t>
  </si>
  <si>
    <t xml:space="preserve">Formación inicial de docentes </t>
  </si>
  <si>
    <t xml:space="preserve">Plan territorial de formación </t>
  </si>
  <si>
    <t xml:space="preserve">Formación de docentes y directivos docentes </t>
  </si>
  <si>
    <t xml:space="preserve">Educación para la sexualidad y construcción de ciudadanía </t>
  </si>
  <si>
    <t xml:space="preserve">Educación para el ejercicio de los Derechos humanos </t>
  </si>
  <si>
    <t xml:space="preserve">Educación Ambiental </t>
  </si>
  <si>
    <t xml:space="preserve">Competencias ciudadanas </t>
  </si>
  <si>
    <t xml:space="preserve">Competencias científicas (ciencias naturales) </t>
  </si>
  <si>
    <t xml:space="preserve">Competencias científicas (ciencias sociales) </t>
  </si>
  <si>
    <t xml:space="preserve">Competencias comunicativas </t>
  </si>
  <si>
    <t xml:space="preserve">Competencias matemáticas </t>
  </si>
  <si>
    <t xml:space="preserve">Experiencias significativas </t>
  </si>
  <si>
    <t xml:space="preserve">Promoción del inglés como lengua extranjera </t>
  </si>
  <si>
    <t>Asistencia técnica a las secretarías de educación para fortalecer la gestión, con estrategias diferenciadas de intervención</t>
  </si>
  <si>
    <t xml:space="preserve"> Acompañamiento a los establecimientos educativos para el fortalecimiento en su gestión educativa con un enfoque de educación inclusiva </t>
  </si>
  <si>
    <t xml:space="preserve">Acompañamiento a los proyectos etnoeducativos </t>
  </si>
  <si>
    <t>Identificación y socialización de experiencias etnoeducativas indígenas y afrocolombianas</t>
  </si>
  <si>
    <t>ESTRATEGIAS DE CALIDAD ASOCIADAS A LA ACCION</t>
  </si>
  <si>
    <t xml:space="preserve">Seguimiento a la articulación de la Media con la Educación Superior y la Formación para el Trabajo </t>
  </si>
  <si>
    <t>Año Anterior</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</si>
  <si>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</si>
  <si>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</si>
  <si>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</si>
  <si>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</si>
  <si>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</si>
  <si>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</si>
  <si>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</si>
  <si>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</si>
  <si>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</si>
  <si>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</si>
  <si>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</si>
  <si>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</si>
  <si>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</si>
  <si>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</si>
  <si>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RESULTADO</t>
  </si>
  <si>
    <t xml:space="preserve">PROCESO </t>
  </si>
  <si>
    <t>PORCENTUAL</t>
  </si>
  <si>
    <t>CANTIDAD</t>
  </si>
  <si>
    <t>MENSUAL</t>
  </si>
  <si>
    <t>BIMENSUAL</t>
  </si>
  <si>
    <t>TRIMESTRAL</t>
  </si>
  <si>
    <t>SEMESTRAL</t>
  </si>
  <si>
    <t>ANUAL</t>
  </si>
  <si>
    <r>
      <t>PERIODICIDAD DE CÁLCULO DEL INDICADOR</t>
    </r>
    <r>
      <rPr>
        <b/>
        <sz val="8"/>
        <color indexed="8"/>
        <rFont val="Calibri"/>
        <family val="2"/>
      </rPr>
      <t xml:space="preserve">
</t>
    </r>
  </si>
  <si>
    <t>FUENTE DE FINANCIACIÓN</t>
  </si>
  <si>
    <t>RECURSOS PROPIOS</t>
  </si>
  <si>
    <t>REGALIAS</t>
  </si>
  <si>
    <t>SGP</t>
  </si>
  <si>
    <t>NACION</t>
  </si>
  <si>
    <t>MUNICIPIO</t>
  </si>
  <si>
    <t xml:space="preserve">OTROS </t>
  </si>
  <si>
    <t>Gestión Estratégica</t>
  </si>
  <si>
    <t>Gobierno Escolar</t>
  </si>
  <si>
    <t>Cultura Institucional</t>
  </si>
  <si>
    <t>Clima Escolar</t>
  </si>
  <si>
    <t>Relaciones Con El Entorno</t>
  </si>
  <si>
    <t>Diseño Pedagógico</t>
  </si>
  <si>
    <t>Prácticas Pedagógicas</t>
  </si>
  <si>
    <t>Gestión de Aula</t>
  </si>
  <si>
    <t>Seguimiento Académico</t>
  </si>
  <si>
    <t>Apoyo a la gestión académica</t>
  </si>
  <si>
    <t>Administración de la planta física y de los recursos</t>
  </si>
  <si>
    <t>Administración de los Servicios Complementarios</t>
  </si>
  <si>
    <t>Talento humano</t>
  </si>
  <si>
    <t>Apoyo financiero y contable</t>
  </si>
  <si>
    <t>Accesibilidad</t>
  </si>
  <si>
    <t>Proyección a la comunidad</t>
  </si>
  <si>
    <t>Participación y convivencia</t>
  </si>
  <si>
    <t>Prevención de riesgos</t>
  </si>
  <si>
    <t>GESTIÓN DE LA COMUNIDAD</t>
  </si>
  <si>
    <t>RECURSOS (miles de pesos)</t>
  </si>
  <si>
    <t>DETALLE DEL RECURSO FINACIERO</t>
  </si>
  <si>
    <t>Articulación de planes, proyectos y acciones.</t>
  </si>
  <si>
    <t>Liderazgo.</t>
  </si>
  <si>
    <t>Estrategia pedagógica.</t>
  </si>
  <si>
    <t>Uso de información (interna y externa) para la toma de decisiones.</t>
  </si>
  <si>
    <t>Seguimiento y autoevaluación.</t>
  </si>
  <si>
    <t>Apoyo a estudiantes con bajo desempeño académico o con dificultades de interacción.</t>
  </si>
  <si>
    <t>Misión, visión y principios, en el marco de una institución integrada.</t>
  </si>
  <si>
    <t>Metas institucionales.</t>
  </si>
  <si>
    <t>Conocimiento y apropiación del direccionamiento.</t>
  </si>
  <si>
    <t>Política de inclusión de personas de diferentes grupos poblacionales o diversidad cultural.</t>
  </si>
  <si>
    <t>Consejo directivo.</t>
  </si>
  <si>
    <t>Consejo académico.</t>
  </si>
  <si>
    <t>Comisión de evaluación y promoción.</t>
  </si>
  <si>
    <t>Comité de convivencia.</t>
  </si>
  <si>
    <t>Consejo estudiantil.</t>
  </si>
  <si>
    <t>Personero estudiantil.</t>
  </si>
  <si>
    <t>Asamblea de padres de familia.</t>
  </si>
  <si>
    <t>Consejo de padres de familia.</t>
  </si>
  <si>
    <t>Mecanismos de comunicación.</t>
  </si>
  <si>
    <t>Trabajo en equipo.</t>
  </si>
  <si>
    <t>Reconocimiento de logros.</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</si>
  <si>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</si>
  <si>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</si>
  <si>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</si>
  <si>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</si>
  <si>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</si>
  <si>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</si>
  <si>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</si>
  <si>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</si>
  <si>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</si>
  <si>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Familias o acudientes.</t>
  </si>
  <si>
    <t>Autoridades educativas.</t>
  </si>
  <si>
    <t>Otras instituciones.</t>
  </si>
  <si>
    <t>Sector productivo.</t>
  </si>
  <si>
    <t>Plan de estudios.</t>
  </si>
  <si>
    <t>Enfoque metodológico.</t>
  </si>
  <si>
    <t>Recursos para el aprendizaje.</t>
  </si>
  <si>
    <t>Jornada escolar.</t>
  </si>
  <si>
    <t>Evaluación.</t>
  </si>
  <si>
    <t>Opciones didácticas para las áreas, asignaturas y proyectos transversales.</t>
  </si>
  <si>
    <t>Estrategias para las tareas escolares.</t>
  </si>
  <si>
    <t>Uso articulado de los recursos para el aprendizaje.</t>
  </si>
  <si>
    <t>Uso de los tiempos para el aprendizaje.</t>
  </si>
  <si>
    <t>Relación pedagógica.</t>
  </si>
  <si>
    <t>Planeación de clases.</t>
  </si>
  <si>
    <t>Estilo pedagógico.</t>
  </si>
  <si>
    <t>Evaluación en el aula.</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</si>
  <si>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</si>
  <si>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</si>
  <si>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</si>
  <si>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</si>
  <si>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</si>
  <si>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</si>
  <si>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Proceso de matrícula.</t>
  </si>
  <si>
    <t>Archivo académico.</t>
  </si>
  <si>
    <t>Boletines de calificaciones.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</si>
  <si>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</si>
  <si>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</si>
  <si>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</si>
  <si>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</si>
  <si>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</si>
  <si>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</si>
  <si>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</si>
  <si>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Servicios de transporte, restaurante, cafetería y salud (enfermería, odontología, psicología).</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</si>
  <si>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</si>
  <si>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</si>
  <si>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</si>
  <si>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</si>
  <si>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</si>
  <si>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</si>
  <si>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</si>
  <si>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</si>
  <si>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</si>
  <si>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</si>
  <si>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Presupuesto anual del Fondo de Servicios Educativos (FSE).</t>
  </si>
  <si>
    <t>Contabilidad.</t>
  </si>
  <si>
    <t>Ingresos y gastos.</t>
  </si>
  <si>
    <t>Control fiscal.</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</si>
  <si>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</si>
  <si>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</si>
  <si>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</si>
  <si>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Proyectos de vida.</t>
  </si>
  <si>
    <t>Escuela de padres.</t>
  </si>
  <si>
    <t xml:space="preserve"> Oferta de servicios a la comunidad.</t>
  </si>
  <si>
    <t>Uso de la planta física y de los medios.</t>
  </si>
  <si>
    <t>Servicio social estudiantil.</t>
  </si>
  <si>
    <t>Participación de los estudiantes.</t>
  </si>
  <si>
    <t>Asamblea y consejo de padres de familia.</t>
  </si>
  <si>
    <t>Participación de las familias.</t>
  </si>
  <si>
    <t>Prevención de riesgos físicos.</t>
  </si>
  <si>
    <t>Prevención de riesgos psicosociales.</t>
  </si>
  <si>
    <t>Programas de seguridad.</t>
  </si>
  <si>
    <t>CANT.</t>
  </si>
  <si>
    <t>%</t>
  </si>
  <si>
    <t>AUTOEVALAUCION POR GESTION</t>
  </si>
  <si>
    <t>GESTION DIRECTIVA</t>
  </si>
  <si>
    <t>GESTIO ACADEMICA</t>
  </si>
  <si>
    <t>GESTION ADMINISTRATIVA</t>
  </si>
  <si>
    <t>GESTION DE LA COMUNIDAD</t>
  </si>
  <si>
    <t>GESTION ACADEMICA</t>
  </si>
  <si>
    <t>Direccionamiento Estratégico</t>
  </si>
  <si>
    <t>VALORACION                       GESTION DIRECTIVA</t>
  </si>
  <si>
    <t>FORTALEZAS</t>
  </si>
  <si>
    <t>GESTIÓN ADMINISTRATIVA</t>
  </si>
  <si>
    <t>Administración de servicios complementarios</t>
  </si>
  <si>
    <t>Talento Humano</t>
  </si>
  <si>
    <t>Apoyo Financiero y Contable</t>
  </si>
  <si>
    <t>VALORACION                       GESTION ADMINISTRATIVA</t>
  </si>
  <si>
    <t>VALORACION                       GESTION DE LA COMUNIDAD</t>
  </si>
  <si>
    <t>Fecha: Noviembre 2018</t>
  </si>
  <si>
    <t>Versión: 1.0</t>
  </si>
  <si>
    <t>GESTIÓN DE LA CALIDAD DEL SERVICIO EDUCATIVO EN EDUCACIÓN PRE-ESCOLAR, BÁSICA Y MEDIA</t>
  </si>
  <si>
    <r>
      <t xml:space="preserve">SISTEMA DE GESTION DE LA CALIDAD Y SISTEMA DE CONTROL INTERNO                                                                                                                                                   </t>
    </r>
    <r>
      <rPr>
        <b/>
        <sz val="10"/>
        <rFont val="Arial"/>
        <family val="2"/>
      </rPr>
      <t xml:space="preserve">                                                              CONTROL DE DOCUMENTOS</t>
    </r>
  </si>
  <si>
    <t xml:space="preserve">SUBPROCESO                                                    </t>
  </si>
  <si>
    <t xml:space="preserve">PROCESO                                                                                                      </t>
  </si>
  <si>
    <t>MACROPROCESO</t>
  </si>
  <si>
    <t>GESTION DE LA EVALUACION EDUCATIVA</t>
  </si>
  <si>
    <t>ORIENTAR LA RUTA DE MEJORAMIENTO INSTITUCIONAL</t>
  </si>
  <si>
    <t>c</t>
  </si>
  <si>
    <t>2020 - 2022</t>
  </si>
  <si>
    <t>El PIAR y el proyecto de convivencia escolar se encuentra en construcción, por lo cual cada sede ha tenido que responder de manera individual a las necesidades latentes.</t>
  </si>
  <si>
    <t>El consejo de padres de familia esta constituido pero no asisten, aun haciendo las respectivas convocatorias.</t>
  </si>
  <si>
    <t xml:space="preserve">La Institución cuenta con algunas formas de reconocimiento de logros, pero se dan de forma esporádica. </t>
  </si>
  <si>
    <t>La Institución cuenta con un plan de estudios construido a partir de los lineamientos otorgados por el MEN.</t>
  </si>
  <si>
    <t>Se acuerdan entre docente y estudiante, teniendo en cuenta la importancia de estas en el proceso de aprendizaje y comprendiendo el factor costo/beneficio para ambas partes.</t>
  </si>
  <si>
    <t>Se lleva a cabo la revisión de las evaluaciones externas pero no se cuenta con un plan de acción que corresponda al mejoramiento de las mismas.</t>
  </si>
  <si>
    <t>La Institución cuenta con algunos registros esporádicos del uso de los espacios en dos de sus sedes (Principal y Banco de Arena).</t>
  </si>
  <si>
    <t>La Institución cuenta con un reporte detallado de las necesidades referentes a recursos para el aprendizaje requeridos por los docentes.</t>
  </si>
  <si>
    <t>La Institución programa anualmente fechas para realizar el mantenimiento preventivo y correctivos de equipos y recursos para el aprendizaje.</t>
  </si>
  <si>
    <t>Actualmente en la Institución se está construyendo y articulando el PEGIR.</t>
  </si>
  <si>
    <t xml:space="preserve">Se dan espacios para la formación y capacitación de forma aleatoria para mantener la normalidad académica en todas la sedes de la Institución. </t>
  </si>
  <si>
    <t>La Institución realiza el proceso de asignación académica conforme a los perfiles y de acuerdo al modelo pedagógico.</t>
  </si>
  <si>
    <t>La Institución cuenta con herramientas pedagógicas y rutas establecidas para brindar atención oportuna a los diferentes situaciones problemas presentes en el entorno escolar.</t>
  </si>
  <si>
    <t>En la Institución se realizan actividades esporádicas de integración.</t>
  </si>
  <si>
    <t>La Institución carece de proyecto y organización en referencia al servicio social prestado por los estudiantes.</t>
  </si>
  <si>
    <t>El estado de la infraestructura física no es sujeto de monitoreo ni de evaluación.</t>
  </si>
  <si>
    <t>Participar en la construcción de metas institucionales, como actores vitales de la comunidad educativa.</t>
  </si>
  <si>
    <t>Se cuenta con diferentes medios de comunicación que permiten divulgar e informar los procesos estratégicos y horizonte de  la institución.</t>
  </si>
  <si>
    <t>Alinear y apropiar la comunidad educativa en referencia al direccionamiento estratégico de la Institución.</t>
  </si>
  <si>
    <t>Acompañar y atender las necesidades evidenciadas en el educando.</t>
  </si>
  <si>
    <t>Todo el equipo institucional participa  equitativa, funcional y activamente,  aunque estructuralmente no se ha conformado equipo de trabajo evaluador.</t>
  </si>
  <si>
    <t>Invitar al involucramiento y liderazgo de los padres de familias en aspectos generales de la formación integral de los estudiantes.</t>
  </si>
  <si>
    <t>La articulación de planes, proyectos y acciones está diseñada metodológicamente,  aunque su ejecución está en proceso.</t>
  </si>
  <si>
    <t>Acompañar y apoyar, a sus niños, niñas y jóvenes en el proceso de formación integral.</t>
  </si>
  <si>
    <t>Conocer y apropiar la estrategia pedagógica de la Institución.</t>
  </si>
  <si>
    <t>Otorgar un manejo integral y funcional de las autoevaluaciones, incluyendo la participación de los diferentes estamentos de la comunidad educativa.</t>
  </si>
  <si>
    <t>Estructurar el cronograma de trabajo anual, con el fin de analizar y plantear posibles soluciones oportunas a las diferentes dificultades de convivencia evidenciadas en la Institución.</t>
  </si>
  <si>
    <t>Elegir y capacitar al padre de familia que conformara el Comité de Convivencia Escolar.</t>
  </si>
  <si>
    <t>El consejo estudiantil se encuentra conformado pero carece de funcionalidad.</t>
  </si>
  <si>
    <t>Estructura el cronograma anual de trabajo y a su vez asignar funciones en el marco del plan de mejoramiento.</t>
  </si>
  <si>
    <t>La Institución cuenta con mecanismos de comunicación parciales, que se establecen según la necesidad.</t>
  </si>
  <si>
    <t>Trabajar en unidad y de forma colaborativa con los padres de familia.</t>
  </si>
  <si>
    <t>Concienciar de la corresponsabilidad por parte de los padres de familia con la Institución.</t>
  </si>
  <si>
    <t>Diseñar política de participación activa y oportuna de las familias y acudientes en el contexto escolar, de manera que la comunicación familia/colegio sea ágil y fluida, ya que esta alianza es fundamental en el proceso de formación integral del educando.</t>
  </si>
  <si>
    <t>Fortalecer la relación familia/colegio, ya que es un aspecto fundamental en el proceso de mejoramiento continuo.</t>
  </si>
  <si>
    <t xml:space="preserve">Evaluar eficacia (formatos y procesos de comunicación) y accesibilidad a las autoridades educativas. </t>
  </si>
  <si>
    <t>Identificar las autoridades educativas.</t>
  </si>
  <si>
    <t>Comunicar oportunamente a las autoridades educativas irregularidades de la jornada escolar.</t>
  </si>
  <si>
    <t>En la Institución el proceso de evaluación se realiza conforme a los elementos del plan de estudios, los criterios de los docentes y la legislación vigente lo cual se lleva a cabo anualmente.</t>
  </si>
  <si>
    <t>Diseñar y comunicar política de la intencionalidad de la tareas con los estamentos de la comunidad educativa, priorizando áreas, estructura de las mismas y límites en cantidad diaria.</t>
  </si>
  <si>
    <t>Acompañamiento y revisión en casa de tareas escolares.</t>
  </si>
  <si>
    <t>Revisar la planeación de clases, realizada a partir del diseño curricular y el enfoque metodológico, con el fin de establecer un conjunto ordenado y articulado de actividades.</t>
  </si>
  <si>
    <t>Realizar seguimiento oportuno y mancomunado con los padres de familia de los estudiantes que se les evidencie bajo rendimiento académico.</t>
  </si>
  <si>
    <t>Priorizar las actividades escolares en la vida del educando, concienciar la importancia del tiempo y otorgar las herramientas necesarias para el rendimiento optimo del mismo.</t>
  </si>
  <si>
    <t>Acompañar y apoyar el proceso de recuperación del educando.</t>
  </si>
  <si>
    <t>Indagar e informarse de los avances progresivos del educando.</t>
  </si>
  <si>
    <t>Diseñar plan para realizar seguimiento a los egresados.</t>
  </si>
  <si>
    <t>Asistir oportunamente en los tiempos establecidos para realizar el proceso de matricula.</t>
  </si>
  <si>
    <t>La Institución realiza expedición y entrega de boletines periódica y oportunamente.</t>
  </si>
  <si>
    <t>La institución revisa periódicamente el sistema de expedición de boletines de calificaciones y se mantiene en continua mejora.</t>
  </si>
  <si>
    <t>Destinar los recursos requeridos para dar cumplimiento al programa de mantenimiento de la planta física</t>
  </si>
  <si>
    <t>Participar en las jornadas de limpieza programadas por la Institución.</t>
  </si>
  <si>
    <t>El suministro y dotación de cada una de las sedes, depende de la necesidad reportada.</t>
  </si>
  <si>
    <t>Establecer y formalizar proceso de reporte de suministros necesarios (papel, materiales de laboratorio, marcadores, entre otros).</t>
  </si>
  <si>
    <t>Revisar y evaluar continuamente los perfiles y su uso en los procesos de selección y distribución en función del plan de mejoramiento y sus necesidades.</t>
  </si>
  <si>
    <t>La investigación en la Institución se encuentra en estado incipiente.</t>
  </si>
  <si>
    <t>Diseñar política de apoyo a la investigación y a la producción de materiales relacionados con la misma, en coherencia con el PEI.</t>
  </si>
  <si>
    <t>Estructurar y formalizar estrategias claras para la mediación y solución de conflictos.</t>
  </si>
  <si>
    <t>Diseñar programa de Bienestar laboral.</t>
  </si>
  <si>
    <t>Evaluar periódicamente los procedimientos llevados a cabo por los docentes de las diferentes sedes para la elaboración del presupuesto anual, teniendo como premisa la priorización de la necesidades latentes por sede.</t>
  </si>
  <si>
    <t>Se realiza seguimiento y evaluación de los procesos de recaudo de ingresos y de realización de los gastos.</t>
  </si>
  <si>
    <t>Se llevan a cabo las 2 rendiciones de cuenta programadas en el año, donde asisten todos los estamentos de la comunidad educativa.</t>
  </si>
  <si>
    <t>Realizar invitación masiva  (Vecinos) a las escuelas de padres de familia e igualmente cooperar con transporte con el fin facilitar la participación de los mismos.</t>
  </si>
  <si>
    <t>Diseñar proyectos de servicio social para estudiantes, respondiendo a las necesidades del contexto.</t>
  </si>
  <si>
    <t>Apoyar a sus acudidos en los proyectos de servicio social.</t>
  </si>
  <si>
    <t>Establecer programas de participación de los estudiantes que propenda por la formación integral de los educandos.</t>
  </si>
  <si>
    <t>Participar y cooperar activamente en los consejos de padres.</t>
  </si>
  <si>
    <t>Vincularse y apropiarse de la formación integral de su acudido.</t>
  </si>
  <si>
    <t>Diseñar y socializar el PEGIR.</t>
  </si>
  <si>
    <t>Identificar y priorizar factores de riesgo psicosocial a nivel de comunidad educativa.</t>
  </si>
  <si>
    <t>Gestionar y participar de capacitaciones programadas por parte de la SEM</t>
  </si>
  <si>
    <t>META VIGENCIA 2020</t>
  </si>
  <si>
    <t>META VIGENCIA 2021</t>
  </si>
  <si>
    <t>META VIGENCIA 2022</t>
  </si>
  <si>
    <t>Usar las actividades extracurriculares como mecanismo de conexión con el estado de ánimo para el disfrute del aprendizaje.</t>
  </si>
  <si>
    <t>Identificar el sector productivo presente en el contexto de la Institución.</t>
  </si>
  <si>
    <t>Establecer alianzas interinstitucional vinculando la Institución con el sector productivo.</t>
  </si>
  <si>
    <t>Identificar las estrategias metodológicas utilizadas por los docentes durante el desarrollo de las clases, la evaluación y la recuperación.</t>
  </si>
  <si>
    <t xml:space="preserve">Identificar la metodología establecida en el PEI como elemento orientador del proceso en el aula. </t>
  </si>
  <si>
    <t>Socializar la metodología establecida en el PEI.</t>
  </si>
  <si>
    <t>Organizar las áreas y los proyectos transversales.</t>
  </si>
  <si>
    <t>Revisar los resultados por periodos diseñando el respectivo plan de mejoramiento.</t>
  </si>
  <si>
    <t>Analizar los resultados anuales con base a las evaluaciones externas e internas planteando posibles soluciones.</t>
  </si>
  <si>
    <t>Socializar el enfoque pedagógico estructurado en el PEI</t>
  </si>
  <si>
    <t>Identificar los elementos y/o materiales pedagógicos necesarios para el mejoramiento de la calidad educativa.</t>
  </si>
  <si>
    <t>Gestionar con entidades gubernamentales y no gubernamentales, apoyo para la adquisición de material didáctico y tecnológico.</t>
  </si>
  <si>
    <t>Identificar y priorizar las necesidades latentes de los docentes y directivos a nivel intralaboral.</t>
  </si>
  <si>
    <t>Construir el programa de Bienestar Laboral.</t>
  </si>
  <si>
    <t>Establecer el cronograma de reuniones con padres de familia y/o acudientes.</t>
  </si>
  <si>
    <t>Planear y ejecutar el PEGIR.</t>
  </si>
  <si>
    <t>Identificar las actividades económicas y socioculturales del contexto.</t>
  </si>
  <si>
    <t>Diseñar el programa de Bienestar Laboral para docentes y directivos optimizando la salud integral y el desempeño.</t>
  </si>
  <si>
    <t>Construir el plan de acción a partir de los resultados periódicos y las Pruebas Saber.</t>
  </si>
  <si>
    <t>AUTOEVALUACIÓN  DE LAS AREAS DE GESTIÓN</t>
  </si>
  <si>
    <t>Las metas institucionales establecen las diferentes formas de manejo institucional, aunque su impacto no abarca la totalidad de los objetivos y el direccionamiento estratégico.</t>
  </si>
  <si>
    <t>La Institución cuenta con un proceso claro para llevar a cabo la autoevaluación pertinente, aunque su utilidad no se logra a cabalidad por factores del contexto y ubicación.</t>
  </si>
  <si>
    <t>El comité de convivencia se encuentra conformado pero se reúne fraccionadamente por casos especiales.</t>
  </si>
  <si>
    <t>El personero estudiantil es elegido democráticamente, es tenido en cuenta en la decisiones institucionales, pero su participación es escasa.</t>
  </si>
  <si>
    <t>La asamblea de padres de familia se reúne periódicamente en representación de la comunidad educativa.</t>
  </si>
  <si>
    <t>En la Institución no se identifica, ni se divulgan las buenas prácticas pedagógicas.</t>
  </si>
  <si>
    <t>El uso de los tiempos para el aprendizaje se de manera planeada y articulada de acuerdo a las características y necesidades de los estudiantes.</t>
  </si>
  <si>
    <t>Los docentes constantemente realizan esfuerzos por mantener una comunicación recíproca y cultivar relaciones significativas con sus estudiantes.</t>
  </si>
  <si>
    <t>La Institución evalúa permanentemente el rendimiento académico de sus estudiante, detecta el bajo nivel pero ocasionalmente da a conocer a los padres de familia antes de la entrega de informes periódicos.</t>
  </si>
  <si>
    <t>Los docentes realizan seguimiento al desempeño académico de los estudiantes pero este carece de mecanismos claros y objetivos que impacte positivamente al educando.</t>
  </si>
  <si>
    <t>El proceso de matrícula esta institucionalizado y organizado en tiempos específicos del año lectivo escolar, así mismo está diseñado de acuerdo a los lineamientos nacionales y locales, por lo cual se requiere de una sincronización por parte de los actores de la comunidad educativa.</t>
  </si>
  <si>
    <t>La Institución realiza control financiero, mediante la revisión y seguimiento de los informes periódicos y este a su vez permiten la toma de decisiones, evaluando permanentemente sus resultados.</t>
  </si>
  <si>
    <t>En la Institución se realizan diferentes actividades en referencia al proyecto de vida de los estudiantes, de forma suelta y/o diferentes por sedes  y grados, por lo cual no se identifica una articulación clara de este proyecto.</t>
  </si>
  <si>
    <t>Apropiar a los miembros de la comunidad educativa del enfoque pedagógico de la Institución buscando el mejoramiento de la práctica docente en el aula.</t>
  </si>
  <si>
    <t>Diseñar un plan institucional que genere incentivos e interés por el aprendizaje con miras al mejoramiento de la calidad de vida de los educandos y sus familias.</t>
  </si>
  <si>
    <t xml:space="preserve">Gestionar el vínculo Institución Educativa/Sector productivo,  fortaleciendo las competencias de los estudiantes, buscando la calidad de educación rural e incentivando la responsabilidad social por parte de las organizaciones. </t>
  </si>
  <si>
    <t>Identificar, priorizar y acordar los recursos didácticos necesarios para el desarrollo de prácticas pedagógicas significativas, definiendo las estrategias para la consecución de los mismos.</t>
  </si>
  <si>
    <t>Flexibilizar e innovar en prácticas pedagógicas, logrando articular áreas, grados y sedes, de acuerdo a su modalidad y respondiendo a la diversidad de la población.</t>
  </si>
  <si>
    <t>Establecer un plan de acción que permita la verificación de la ejecución de los planes de área y proyectos transversales.</t>
  </si>
  <si>
    <t>Definir las estrategias pedagógicas con docentes y directivos docentes implementándolas con los estudiantes con bajo desempeño.</t>
  </si>
  <si>
    <t>Construir el plan de trabajo a nivel de áreas y de orientación escolar diseñando y fortaleciendo el proyecto de vida de los educandos.</t>
  </si>
  <si>
    <t>Socializar el plan de trabajo diseñado para la participación de los padres de familias y/o acudientes.</t>
  </si>
  <si>
    <t>Dar a conocer el enfoque pedagógico a los estudiantes.</t>
  </si>
  <si>
    <t>Dar a conocer el enfoque pedagógico a los padres de familia.</t>
  </si>
  <si>
    <t>Identificar los diferentes estilos de enseñanza aprendizaje utilizados por los docentes.</t>
  </si>
  <si>
    <t>Estilo de enseñanza-aprendizaje</t>
  </si>
  <si>
    <t>Enfoque pedagógico</t>
  </si>
  <si>
    <t>Docentes, Estudiantes, Padres de familia</t>
  </si>
  <si>
    <t>(Número de participantes x 100)/Número total</t>
  </si>
  <si>
    <t>Registro de Asistencia</t>
  </si>
  <si>
    <t>Semestral</t>
  </si>
  <si>
    <t>Docentes</t>
  </si>
  <si>
    <t>Actividades extracurriculares</t>
  </si>
  <si>
    <t>Modelo de incentivos</t>
  </si>
  <si>
    <t>Planear actividades extracurriculares que generen interés y motivación por el estudio.</t>
  </si>
  <si>
    <t>Vincular a los padres de familia en el desarrollo de las actividades extracurriculares.</t>
  </si>
  <si>
    <t>Evaluar el impacto de las actividades programadas retroalimentando el proceso.</t>
  </si>
  <si>
    <t>Construir un modelo de incentivos que impacte positivamente en los estudiantes generando el interés por el  aprendizaje.</t>
  </si>
  <si>
    <t>Identificar el impacto generado por el modelo de incentivos realizando los ajustes correspondientes.</t>
  </si>
  <si>
    <t>Vincular a los padres de familia en el Modelo de Incentivos.</t>
  </si>
  <si>
    <t>Periódica</t>
  </si>
  <si>
    <t>Acta de incentivos</t>
  </si>
  <si>
    <t>Yajaira Patricia Villamizar Pino, Diana Zuleyma Rodríguez Gélvez, Roselia Becerra Acevedo, Juan Carlos Palencia Chiquillo</t>
  </si>
  <si>
    <t>Vincular las empresas del sector con el proceso educativo.</t>
  </si>
  <si>
    <t>Estructurar el sector productivo.</t>
  </si>
  <si>
    <t>Identificar las empresas basados en las necesidades de la institución.</t>
  </si>
  <si>
    <t>Organizar la ruta de intervención en la zona y en el sector urbano de Cúcuta en conexión con la SEM.</t>
  </si>
  <si>
    <t>Sector Productivo</t>
  </si>
  <si>
    <t>Alianza Interinstitucional</t>
  </si>
  <si>
    <t>Empresas</t>
  </si>
  <si>
    <t>(Número empresas identificadas x 100)/ Número total de empresas del sector</t>
  </si>
  <si>
    <t>Vinculación del Sector Productivo</t>
  </si>
  <si>
    <t>(Número de empresas vinculadas x 100)/ Número de empresas visitadas</t>
  </si>
  <si>
    <t xml:space="preserve">Directorio de Empresas </t>
  </si>
  <si>
    <t xml:space="preserve">Acta de Alianza </t>
  </si>
  <si>
    <t>Pedro Ángel Rincón Bohórquez</t>
  </si>
  <si>
    <t>Crear el nuevo Enfoque Pedagógico Institucional basado en la práctica docente y la realidad del sector</t>
  </si>
  <si>
    <t>Identificar la realidad del sector rural como base del proceso pedagógico.</t>
  </si>
  <si>
    <t>Definir el enfoque Pedagógico del Instituto Técnico Rafael García Herreros.</t>
  </si>
  <si>
    <t>Enfoque pedagógico contextualizado</t>
  </si>
  <si>
    <t>Analizar el proceso del aula en relación con la realidad del sector.</t>
  </si>
  <si>
    <t>Enfoque Pedagógico Institucional</t>
  </si>
  <si>
    <t>Exponer el enfoque pedagógico institucional con los docentes.</t>
  </si>
  <si>
    <t xml:space="preserve">Presentar la metodología establecida en el PEI con los  estudiantes.  </t>
  </si>
  <si>
    <t>Presentar la metodología establecida en el PEI con los  padres de familia.</t>
  </si>
  <si>
    <t>Metodología en el PEI</t>
  </si>
  <si>
    <t>Reestructurar los planes de área, de aula y proyectos pedagógicos.</t>
  </si>
  <si>
    <t>Complementar los planes de área, de aula y proyectos pedagógicos.</t>
  </si>
  <si>
    <t>Planes</t>
  </si>
  <si>
    <t>Planes y Proyectos</t>
  </si>
  <si>
    <t>Diseñar estrategias pedagógicas periódicas en pro del desempeño académico, con base en los resultados de pruebas externas e internas.</t>
  </si>
  <si>
    <t>Realizar cambios pertinentes.</t>
  </si>
  <si>
    <t>Identificar y priorizar necesidades latentes en lo que concierne a los materiales pedagógicos.</t>
  </si>
  <si>
    <t>(Número de docentes participantes x 100)/ Número total de docentes</t>
  </si>
  <si>
    <t>(Número de participantes x 100)/ Número total</t>
  </si>
  <si>
    <t>(Número de planes presentados x 100)/ Número total de planes</t>
  </si>
  <si>
    <t xml:space="preserve">Planes </t>
  </si>
  <si>
    <t>Realizar mejoras a los planes y proyectos.</t>
  </si>
  <si>
    <t xml:space="preserve">Plan de acción </t>
  </si>
  <si>
    <t>Estrategias pedagógicas Pruebas Saber</t>
  </si>
  <si>
    <t>Comparar los resultados de año anterior con el presente.</t>
  </si>
  <si>
    <t>Resultados Pruebas externas e internas</t>
  </si>
  <si>
    <t>Implementar estrategias pedagógicas para estudiantes con diferentes dificultades.</t>
  </si>
  <si>
    <t>Estrategias pedagógicas para estudiantes con diferentes dificultades.</t>
  </si>
  <si>
    <t>Materiales pedagógicos</t>
  </si>
  <si>
    <t>Necesidades intralaborales</t>
  </si>
  <si>
    <t>Programa de Bienestar Laboral</t>
  </si>
  <si>
    <t>Resultados de pruebas saber y bimestrales</t>
  </si>
  <si>
    <t>Inventario</t>
  </si>
  <si>
    <t>Actas</t>
  </si>
  <si>
    <t>Diseñar el Programa de Bienestar Laboral.</t>
  </si>
  <si>
    <t>Proyecto</t>
  </si>
  <si>
    <t>Establecer cronograma de acompañamiento para la implementación de los planes y proyectos.</t>
  </si>
  <si>
    <t>(Número de planes  verificados x 100)/ Número total de planes.</t>
  </si>
  <si>
    <t>Realizar seguimiento a las estrategias planteadas para el mejoramiento del desempeño académico de los estudiantes por periodo.</t>
  </si>
  <si>
    <t>Evaluar el impacto generado por la estrategias pedagógicas para el avance en las pruebas Saber..</t>
  </si>
  <si>
    <t>Resultados por periodo</t>
  </si>
  <si>
    <t>Bimestral</t>
  </si>
  <si>
    <t>(Estudiantes con resultados satisfactorios en Pruebas Saber y/o Promoción Escolar x 100)/ Número total de estudiantes por grado</t>
  </si>
  <si>
    <t>(Estudiantes con resultados satisfactorios por Periodo x 100)/ Número total de estudiantes por grado</t>
  </si>
  <si>
    <t>Resultados Pruebas y Promoción</t>
  </si>
  <si>
    <t>Anual</t>
  </si>
  <si>
    <t>Revisar inventario de elementos y/o materiales pedagógicos.</t>
  </si>
  <si>
    <t>Recursos Pedagógicos</t>
  </si>
  <si>
    <t xml:space="preserve">Pedro Ángel Rincón Bohórquez; José Alberto Gómez Arias; Diana Carolina Guarín Lizarazo </t>
  </si>
  <si>
    <t>Laura Liseth Rangel Fuentes; Yicel Adriana Tribín Cantor; Leidy Adriana Ojeda Rodríguez; Neila Liseth Heredia Castillo; Marcos Delgado Ordóñez; Carmen Celina Sánchez Capataz; Edgar Orlando Jaimes; Roselia Becerra Acevedo; Breynner Yamid Niño Acevedo; Juan Carlos Palencia Chiquillo; Andrea Arenas Rodríguez</t>
  </si>
  <si>
    <t>Socializar con las diferentes entidades gubernamentales y no gubernamentales las necesidades (recursos didácticos) de la Institución.</t>
  </si>
  <si>
    <t>Material Didáctico y Tecnológicos</t>
  </si>
  <si>
    <t>(Material adquirido x 100)/ Material requerido</t>
  </si>
  <si>
    <t>Hugo Fernando Echeverri Garro; Carmen Celina Sánchez Capataz; Luis Rodrigo Hernández Bermeo; María Luisa Martínez González; Nidia Susana Vera Balaguera; Nelson Enrique Rodríguez Laguado; Yicel Adriana Tribín Cantor; Edy Cecilia Contreras Sandoval; José Alberto Gómez Arias.</t>
  </si>
  <si>
    <t>Involucrar al padre de familia de los estudiantes priorizados por el bajo rendimiento.</t>
  </si>
  <si>
    <t xml:space="preserve">Realizar seguimiento periódico de los avances significativos de los estudiantes con bajo rendimiento. </t>
  </si>
  <si>
    <t>Estudiantes con dificultades</t>
  </si>
  <si>
    <t>(Número de estudiantes atendidos con desempeño escolar bajo x 100)/ Número total de estudiantes focalizados</t>
  </si>
  <si>
    <t>Realizar seguimiento a los estudiantes con bajo rendimiento inmersos en las estrategias planteadas.</t>
  </si>
  <si>
    <t>Diseñar encuesta para identificar las necesidades organizando la información.</t>
  </si>
  <si>
    <t>Identificar si las necesidades de los maestros están estructurados en  el Programa de Bienestar Laboral.</t>
  </si>
  <si>
    <t>Aplicar el programa de Bienestar Laboral.</t>
  </si>
  <si>
    <t>Evaluar y socializar el impacto del Programa de Bienestar Laboral ajustado a las necesidades de los docentes.</t>
  </si>
  <si>
    <t>Evaluar el Programa de Bienestar labora realizando los ajustes correspondientes.</t>
  </si>
  <si>
    <t>(Docentes participantes en las encuestas x 100)/ Número total de docentes</t>
  </si>
  <si>
    <t>Recolección Datos de las Encuestas</t>
  </si>
  <si>
    <t>Revisar el documento "Contexto y Entorno ITRGH" verificando si se ajusta a la realidad.</t>
  </si>
  <si>
    <t>Contexto y Entorno Instituto Técnico Rafael García Herreros</t>
  </si>
  <si>
    <t>Documento</t>
  </si>
  <si>
    <t>(Número de personas participantes x 100)/ Número total de personas de la zona</t>
  </si>
  <si>
    <t>Elaborar la caracterización por grado y sede estructurando el Proyecto de Vida</t>
  </si>
  <si>
    <t>Evaluar el impacto del Proyecto "Mi vida tiene un propósito" estableciendo ajustes.</t>
  </si>
  <si>
    <t>Proyecto "Mi vida tiene un Propósito"</t>
  </si>
  <si>
    <t>(Número de estudiantes con dificultades en 3 o más áreas al finalizar el periodo x 100)/Número total de estudiantes</t>
  </si>
  <si>
    <t>Resultados Académicos</t>
  </si>
  <si>
    <t>Estudiantes con reconocimiento</t>
  </si>
  <si>
    <t>(Número de estudiantes con reconocimiento x 100)/Número total de estudiantes</t>
  </si>
  <si>
    <t>Material Didáctico</t>
  </si>
  <si>
    <t>Estudiantes con bajo desempeño</t>
  </si>
  <si>
    <t xml:space="preserve">Docentes </t>
  </si>
  <si>
    <t>Encuesta por docente</t>
  </si>
  <si>
    <t>Diana Carolina Guarín Lizarazo</t>
  </si>
  <si>
    <t>(Número de personas participantes x 100)/ Número total de personas del sector</t>
  </si>
  <si>
    <t>Identificar aspectos familiares que influyan en la formación integral de los educandos vinculándolos activamente en el proceso educativo.</t>
  </si>
  <si>
    <t>Elaborar el diagnóstico de intervención familiar en el proceso educativo.</t>
  </si>
  <si>
    <t>Establecer el plan de intervención basados en e diagnóstico del año anterior.</t>
  </si>
  <si>
    <t>Ajustar el plan de trabajo de intervención de las familias en el proceso.</t>
  </si>
  <si>
    <t>Evaluar el nivel de participación de las familias en el plan establecido.</t>
  </si>
  <si>
    <t xml:space="preserve">Cronograma </t>
  </si>
  <si>
    <t>Participación de los padres</t>
  </si>
  <si>
    <t>(Número de padres participantes x 100)/ Número total de padres convocados</t>
  </si>
  <si>
    <t>Plan de Trabajo</t>
  </si>
  <si>
    <t>Elaborar el mapa de riesgos.</t>
  </si>
  <si>
    <t>Hacer el diagnóstico institucional de riesgos.</t>
  </si>
  <si>
    <t>Establecer el cronograma de intervención preventiva a los riesgos.</t>
  </si>
  <si>
    <t>Mapa de riesgos por sede</t>
  </si>
  <si>
    <t>Mapa de riesgos</t>
  </si>
  <si>
    <t>Riesgos</t>
  </si>
  <si>
    <t>José Alberto Gómez Arias y Edgar Orlando Jaimes</t>
  </si>
  <si>
    <t>Proyecto de riesgos</t>
  </si>
  <si>
    <t>PEGIR</t>
  </si>
  <si>
    <t>META 2020</t>
  </si>
  <si>
    <t>ACCIONES AÑO 2020</t>
  </si>
  <si>
    <t>META 2021</t>
  </si>
  <si>
    <t>ACCIONES AÑO 2021</t>
  </si>
  <si>
    <t>TAREA AÑO 2021</t>
  </si>
  <si>
    <t>META 2022</t>
  </si>
  <si>
    <t>ACCIONES AÑO 2022</t>
  </si>
  <si>
    <t>TAREA AÑO 2022</t>
  </si>
  <si>
    <t>Actualizar el enfoque pedagógico en el PEI.</t>
  </si>
  <si>
    <t>Revisar el enfoque pedagógico establecido en el PEI.</t>
  </si>
  <si>
    <t>Leer el PEI.</t>
  </si>
  <si>
    <t>Identificar actividades extracurriculares que motiven el proceso formativo de los educandos.</t>
  </si>
  <si>
    <t>Establecer los aspectos a incentivar en los estudiantes.</t>
  </si>
  <si>
    <t>Establecer cronograma de visitas.</t>
  </si>
  <si>
    <t>Acordar citas con las empresas.</t>
  </si>
  <si>
    <t>Identificar las empresas presentes en el sector.</t>
  </si>
  <si>
    <t>Ajustar el enfoque pedagógico con base a la realidad rural y a la efectividad de la práctica docente.</t>
  </si>
  <si>
    <t>Socializar las actividades extracurriculares priorizadas.</t>
  </si>
  <si>
    <t>Establecer el enfoque pedagógico.</t>
  </si>
  <si>
    <t>Socializar el enfoque pedagógico.</t>
  </si>
  <si>
    <t>Ninguna</t>
  </si>
  <si>
    <t>Ninguno</t>
  </si>
  <si>
    <t>Analizar las corrientes pedagógicas que influyen en el proceso educativo de la institución.</t>
  </si>
  <si>
    <t>Identificar el enfoque Pedagógico.</t>
  </si>
  <si>
    <t>Identificar el enfoque Pedagógico con base en las corrientes existentes.</t>
  </si>
  <si>
    <t>Comparar el enfoque pedagógico institucional con la realidad del entorno.</t>
  </si>
  <si>
    <t>Estructurar el nuevo enfoque pedagógico institucional.</t>
  </si>
  <si>
    <t>Exponer el enfoque pedagógico existente.</t>
  </si>
  <si>
    <t>Exponer el enfoque pedagógico estructurado.</t>
  </si>
  <si>
    <t>José Alberto Gómez Arias; Diana Carolina Guarín Lizarazo</t>
  </si>
  <si>
    <t>José Alberto Gómez Arias</t>
  </si>
  <si>
    <t>Elaborar Diagnóstico por grado.</t>
  </si>
  <si>
    <t>Revisar la efectividad de la práctica docente con base en la realidad del entorno.</t>
  </si>
  <si>
    <t>Evaluar la pertinencia del enfoque pedagógico contextualizado.</t>
  </si>
  <si>
    <t>Pedro Ángel Rincón Bohórquez; José Alberto Gómez Arias; Diana Carolina Guarín Lizarazo</t>
  </si>
  <si>
    <t>Consejo Académico</t>
  </si>
  <si>
    <t>Elaborar el diagnóstico.</t>
  </si>
  <si>
    <t>Desarrollar el diagnóstico por grado.</t>
  </si>
  <si>
    <t>Identificar la práctica docente</t>
  </si>
  <si>
    <t>Comparar los resultados con la práctica docente.</t>
  </si>
  <si>
    <t>Leer el informe de los diagnóstico y la realidad del entorno.</t>
  </si>
  <si>
    <t>Restructurar el enfoque pedagógico ajustado a la realidad.</t>
  </si>
  <si>
    <t>Elaborar el formato de evaluación del Enfoque pedagógico Institucional.</t>
  </si>
  <si>
    <t>Aplicar el formato de Evaluación.</t>
  </si>
  <si>
    <t>Tabular los resultados.</t>
  </si>
  <si>
    <t>Presentar el informe.</t>
  </si>
  <si>
    <t>Docentes titulares de cada grado</t>
  </si>
  <si>
    <t>pangelrincon@hotmail.com</t>
  </si>
  <si>
    <t>educalberto01@hotmail.com</t>
  </si>
  <si>
    <t>orientacionescolarrgh@gmail.com</t>
  </si>
  <si>
    <t>colrafaelgarciaherreros_rural@yahoo.es</t>
  </si>
  <si>
    <t>Elaborar las actividades de Jornada Única en Básica Primaria.</t>
  </si>
  <si>
    <t>Docentes responsables de la Jornada Única</t>
  </si>
  <si>
    <t>Establecer las actividades extracurriculares implementadas como actividades de interés y motivación por el estudio para el Instituto Técnico Rafael García Herreros.</t>
  </si>
  <si>
    <t>Ejecutar el modelo de incentivos.</t>
  </si>
  <si>
    <t>Socializar con la comunidad educativa los aspectos a incentivar en los estudiantes.</t>
  </si>
  <si>
    <t>Elaborar el modelo de incentivos.</t>
  </si>
  <si>
    <t>Presentar actividades extracurriculares por área</t>
  </si>
  <si>
    <t>Jefes de área.</t>
  </si>
  <si>
    <t>itrghrural@gmail.com</t>
  </si>
  <si>
    <t>Organizar los equipos de Proyecto Jornada Única.</t>
  </si>
  <si>
    <t>colrafaelgarciaherreros_rural@semcucuta.gov.co</t>
  </si>
  <si>
    <t>Enviar las actividades extracurriculares y de jornada única</t>
  </si>
  <si>
    <t>Responsables de Jornada Única.</t>
  </si>
  <si>
    <t>Diana Zuleima Rodríguez Gélvez</t>
  </si>
  <si>
    <t>Responsables de jornada única</t>
  </si>
  <si>
    <t>Evaluar su impacto en el proceso educativo</t>
  </si>
  <si>
    <t>Institucionalizar el plan de actividades extracurriculares y de Jornada Única.</t>
  </si>
  <si>
    <t>Equipo Directivo</t>
  </si>
  <si>
    <t>Consejo Directivo</t>
  </si>
  <si>
    <t>diazur33@gmail.com</t>
  </si>
  <si>
    <t>Ejecutar las actividades en los tiempos establecidos.</t>
  </si>
  <si>
    <t>Organizar las actividades extracurriculares por área y periodos.</t>
  </si>
  <si>
    <t>Planear las actividades de Jornada única</t>
  </si>
  <si>
    <t>Estructurar las actividades de Jornada Única</t>
  </si>
  <si>
    <t>30//03/2020</t>
  </si>
  <si>
    <t>Recursos Propios, Gratuidad y Gestión</t>
  </si>
  <si>
    <t>Medallas, diplomas, menciones, detalles.</t>
  </si>
  <si>
    <t>Transporte y papelería</t>
  </si>
  <si>
    <t>Organizar los aspectos a incentivar</t>
  </si>
  <si>
    <t>Reunir al Consejo Académico</t>
  </si>
  <si>
    <t>Solicitar propuestas de incentivos a los docentes</t>
  </si>
  <si>
    <t>Socializar con los docentes los aspectos a incentivar</t>
  </si>
  <si>
    <t>Socializar con los estudiantes los aspectos a incentivar</t>
  </si>
  <si>
    <t>Socializar con los padres de familia los aspectos a incentivar</t>
  </si>
  <si>
    <t>Analizar la información recolectada.</t>
  </si>
  <si>
    <t>Estructurar el Modelo de Incentivos ITRGH</t>
  </si>
  <si>
    <t>Identificar los estudiantes que son focalizados para el Modelo de Incentivos</t>
  </si>
  <si>
    <t>Reunión de Padres de Familia con presencia de los estudiantes incentivados.</t>
  </si>
  <si>
    <t>Entrega de incentivos.</t>
  </si>
  <si>
    <t>Comité de Evaluación y Promoción</t>
  </si>
  <si>
    <t>Docentes en cada sede</t>
  </si>
  <si>
    <t>INSTITUTO TÉCNICO RAFAEL GARCÍA HERREROS</t>
  </si>
  <si>
    <t>02 - 06 de diciembre de 2020</t>
  </si>
  <si>
    <t>Hacienda Santa María - Corregimiento de Palmarito</t>
  </si>
  <si>
    <t>San José de Cúcuta</t>
  </si>
  <si>
    <t>Celular</t>
  </si>
  <si>
    <t>Rector</t>
  </si>
  <si>
    <t>Coordinador</t>
  </si>
  <si>
    <t>Docente Orientadora</t>
  </si>
  <si>
    <t xml:space="preserve">Docente </t>
  </si>
  <si>
    <t>Docente</t>
  </si>
  <si>
    <t>Comunitaria</t>
  </si>
  <si>
    <t>Académica</t>
  </si>
  <si>
    <t>Directiva</t>
  </si>
  <si>
    <t>Administrativa y Financiera</t>
  </si>
  <si>
    <t>En el año 2024 el Instituto Tecnico Rafael Garcia Herreros será reconocida como líder en el sector educativo rural del municipio de San José de Cúcuta, generando procesos de cambio y desarrollo en la region.</t>
  </si>
  <si>
    <t>Estamos organizando las instalaciones, los procesos, proyectos y roles; asignando funciones, responsabilidades y realizando los controles correspondientes.</t>
  </si>
  <si>
    <t>Hay un avance en los procesos y reestructuración del PEI como referente de funcionamiento pero aún necesita revisión y ajustes.</t>
  </si>
  <si>
    <t>Hay un engranaje entre lo que hacemos y lo que queremos lograr. Estamos avanzando hacia el mejoramiento.</t>
  </si>
  <si>
    <t xml:space="preserve">Todas las características de la poblacion son tenidas en cuenta en el documento PEI, sin embargo, debido a que la población es flotante es necesario revisar y  realizar actualizaciones continuas. </t>
  </si>
  <si>
    <t>La IE ofrece una educación pública gratuita y responde  a las características de la comunidad en general, teniendo en cuenta la parte económica, social y cultural de la región, destacando támbien, que la zona hace parte de población fronteriza.</t>
  </si>
  <si>
    <t>Se ha avanzado en varios elementos: este avance se visualiza en los planes de área, los planes de aula y las mallas curriculares que estan asumiendo las recomendaciones del MEN. Sin embargo, el documento PEI, se encuentra en revisión y ajustes.</t>
  </si>
  <si>
    <t xml:space="preserve">Por ser zona aledaña a la frontera, la comunidad educativa esta conformada por personas que son propias de la zona, pero de igual manera, existe un porcentaje de poblacion flotante significativa, una realidad social afectada por el conflicto armado, la minería ilegal, los cultivos ilícitos y el contrabando; además, del notorio abandono del Estado. El documento PEI, tiene en cuenta estas características, para trabajarlas en las diferentes actividades que se programan durante el año escolar. </t>
  </si>
  <si>
    <t xml:space="preserve">No.  Las oportunidades son limitadas, en cierta parte por las mismas caracteristicas de la regi{ón y de las familias que no cuentan con los recursos para que los hijos continuen su formación en instituciones superiores. Estas oportinidades de salir a prepararse,  implica gastos de transporte, alimentación y vivienda que en muchos casos no estan en la posibilidad de solventarlos. La institución educativa, hace esfuerzos para evitar estas situaciones que truncan los procesos y sueños de muchos estudiantes que ingresan a la informalidad o permanecen desempleados. </t>
  </si>
  <si>
    <t>Por lo general nuestra comunidad educativa esta conformada por variedad de familias provenientes de otras zonas del país, población venezolana y un porcentaje de personas propias de la zona, generando una mezcla y diversidad cultural que debe ser tenida en cuenta sobre todo con los estudiantes. En lo económico, la población desempeña sus labores en la parte agropecuaria, generando el sustento de las familias en gran medida y en un porcentaje menor, los trabajos informales que se generan por ser zona de frontera. La Institución Educativa trabaja por mantener una identidad en la región, con el fin de crear conciencia y generar desarrollo y calidad de vida para todos los habitantes.</t>
  </si>
  <si>
    <t xml:space="preserve">En los últimos años, los problemas que se han generado por ser zona de frontera, obligan a que la institución tenga en cuenta todas las características sociales, económicas y culturales que esto produce y así fortalecer el proceso educativo, ofreciendo herramientas que sirvan de base para afrontar los diferentes retos que encuentra en su diario vivir.  </t>
  </si>
  <si>
    <t>La institución educativa no tiene un convenio con ninguna entidad.</t>
  </si>
  <si>
    <t>Con la revision y ajustes que se vienen haciendo al Proyecto Educativo Institucional, la institución trabaja para ofrecer una educación acorde a las expectativas de la región y necesidades de la comunidad educativa.</t>
  </si>
  <si>
    <t xml:space="preserve">En estos momentos es importante enfocarnos en la Misión, Visión, principios institucionales y la realidad contextual, regional, departamental y nacional;  la cual nos lleva  a construir  nuevas propuestas que apunten a los requerimientos actuales, dar a nuestros estudiantes las herramientas básicas e indispensables para desempeñarse en una sociedad que exige día a día más y mejores conocimientos,  por ende, mejorar la calidad de vida en todos los aspectos. </t>
  </si>
  <si>
    <t>A finales de 2019 y como respuesta a la implementación de la nueva jornada única, el modelo Escuela Nueva y la intención de articular con el sector productivo se ha establecido una misión y visión para los próximos cinco años.</t>
  </si>
  <si>
    <t>La implementación de la Jornada Única, la reactivación del Modelo Escuela Nueva, la articulación con una Técnica que impacte al sector y se inicie desde Transición.</t>
  </si>
  <si>
    <t xml:space="preserve">Estamos en esa articulación y se espera una vinculación comprometida de padres de familia, estudiantes, docentes y sector productivo que tenga efecto significativo para mejora las condiciones de vida. </t>
  </si>
  <si>
    <t>Plan de Acción y Evaluación Institucional.</t>
  </si>
  <si>
    <t>No.</t>
  </si>
  <si>
    <t>Ninguno.</t>
  </si>
  <si>
    <t>Las familias del sector viven en notorias dificultades de servicios básicos, salud, vivienda, alimentación, seguridad y oportunidades de empleo.</t>
  </si>
  <si>
    <t>Padre o madre e hijos.</t>
  </si>
  <si>
    <t>Padre o madre, abuelos e hijos</t>
  </si>
  <si>
    <t>Padre, madrasta, madre, padrastro, hijos.</t>
  </si>
  <si>
    <t>Padre, madrasta, madre, padrastro, hijos e hijastros.</t>
  </si>
  <si>
    <t>No se ha identificado.</t>
  </si>
  <si>
    <t>Padre y madre e hijos.</t>
  </si>
  <si>
    <t>Padre, madre, abuelos e hijos.</t>
  </si>
  <si>
    <t>No existen en la zona.</t>
  </si>
  <si>
    <t>Existe un bajo porcentaje de esta población.</t>
  </si>
  <si>
    <t>El fenómeno migratorio y la ubicación cercana a la frontera con Venezuela.</t>
  </si>
  <si>
    <t>Hugo Fernando Echeverri Garro</t>
  </si>
  <si>
    <t>semcucuta_71724252@yahoo.es</t>
  </si>
  <si>
    <t>laurarangelfuentes@gmail.com</t>
  </si>
  <si>
    <t>yiceladriana@hotmail.com</t>
  </si>
  <si>
    <t>Laura Liseth Rangel Fuentes</t>
  </si>
  <si>
    <t>Yicel Adriana Tribín Cantor</t>
  </si>
  <si>
    <t>Los que verdaderamente han participado son los docentes y directivos docentes, ha sido difícil la vinculación de los demás miembros de la comunidad. Los estudiantes no han participado de este proceso.</t>
  </si>
  <si>
    <t xml:space="preserve">Se recogen los criterios de toda la comunidad hecha por los docentes de cada sede, pero no existe un mecanismo de opinión de los demás miembros de la comunidad. </t>
  </si>
  <si>
    <t>Se construye basados en la realidad y el contexto, por tanto, refleja las situaciones más sentidas por la comunidad ya que estas afectan a todos. Se toman en cuenta los diferentes aspectos que tienen que ver con docentes, padres de familia y estudiantes.</t>
  </si>
  <si>
    <t>No. Sólo lo hacen los docentes y directivos docentes.</t>
  </si>
  <si>
    <t>3.Las oportunidades de mejoramiento, al igual que las debilidades identificadas en la comunidad educativa ¿son significativas para el sentir de la comunidad educativa?</t>
  </si>
  <si>
    <t>Sí. Son el reflejo de la realidad del sector y las dificultades más sentidas.</t>
  </si>
  <si>
    <t>Presentar los proyectos a las empresas.</t>
  </si>
  <si>
    <t>Establecer proyectos de mejoramiento que vinculen a las empresas.</t>
  </si>
  <si>
    <t>Coordinar con la Secretaría de Educación.</t>
  </si>
  <si>
    <t>Breynner Yamid Niño Acevedo; Yicel Adriana Tribín Cantor</t>
  </si>
  <si>
    <t>Realizar las visitas programadas</t>
  </si>
  <si>
    <t>Evaluar el proceso seguido</t>
  </si>
  <si>
    <t>Hacer encuesta con  estudiantes.</t>
  </si>
  <si>
    <t>Hacer encuesta con padres de familia.</t>
  </si>
  <si>
    <t>Hacer encuesta con docentes y otros.</t>
  </si>
  <si>
    <t>Equipo de la Gestión Directiva</t>
  </si>
  <si>
    <t>Elaborar Encuestas.</t>
  </si>
  <si>
    <t>Confirmar citas.</t>
  </si>
  <si>
    <t>Elaborar el cronograma.</t>
  </si>
  <si>
    <t xml:space="preserve">Establecer la ruta. </t>
  </si>
  <si>
    <t>Identificar presupuesto.</t>
  </si>
  <si>
    <t>Visitar la SEM.</t>
  </si>
  <si>
    <t>Identificar las necesidades.</t>
  </si>
  <si>
    <t>Establecer las posibles soluciones..</t>
  </si>
  <si>
    <t>Elaborar Proyectos.</t>
  </si>
  <si>
    <t>Socializar los proyectos en cada empresa.</t>
  </si>
  <si>
    <t>Elaborar el formato de evaluación.</t>
  </si>
  <si>
    <t>Revisar la metodología establecida en el PEI.</t>
  </si>
  <si>
    <t>Revisar la metodología de Escuela Nueva.</t>
  </si>
  <si>
    <t>Exponer la metodología del PEI con los docentes.</t>
  </si>
  <si>
    <t>Pedro Ángel Rincón Bohórquez; Breynner Yamid Niño Acevedo; Yicel Adriana Tribín Cantor</t>
  </si>
  <si>
    <t>Pedro Ángel Rincón Bohórquez; Diana Zuleyma Rodríguez Gélvez; Hugo Fernando Echeverri Garro</t>
  </si>
  <si>
    <t>Pedro Ángel Rincón Bohórquez; Juan Carlos Palencia Chiquillo; Laura Liseth Rangel Fuentes</t>
  </si>
  <si>
    <t>Diana Zuleyma Rodríguez Gélvez; Hugo Fernando Echeverri Garro</t>
  </si>
  <si>
    <t>Revisar los métodos de evaluación de cada docente.</t>
  </si>
  <si>
    <t>Revisar el método de recuperación de cada docente.</t>
  </si>
  <si>
    <t>Definir el estilo de enseñanza-aprendizaje de los docentes del Instituto Técnico Rafael García Herreros.</t>
  </si>
  <si>
    <t>Revisar los planes de área, de aula y proyectos existentes.</t>
  </si>
  <si>
    <t>Reestructurar los planes de área.</t>
  </si>
  <si>
    <t>Reestructurar los planes de aula.</t>
  </si>
  <si>
    <t>Reestructurar los proyectos pedagógicos.</t>
  </si>
  <si>
    <t>Revisar el estilo de enseñanza de cada docente.</t>
  </si>
  <si>
    <t>Elaborar el Plan de Acción y el cronograma.</t>
  </si>
  <si>
    <t>Desarrollar el plan de acción programado.</t>
  </si>
  <si>
    <t>Priorizar el acompañamiento de acuerdo a las necesidades.</t>
  </si>
  <si>
    <t>Evaluar el proceso desarrollado con base en el Plan de Acción</t>
  </si>
  <si>
    <t>Líderes de cada proyecto</t>
  </si>
  <si>
    <t>Diseñar el proceso intervención en las actividades curriculares tipo Saber.</t>
  </si>
  <si>
    <t>Aplicar las estrategias programadas.</t>
  </si>
  <si>
    <t>Revisar los resultados de las pruebas externas e internas.</t>
  </si>
  <si>
    <t>Identificar los resultados de las Pruebas Saber del año anterior y de los últimos tres años.</t>
  </si>
  <si>
    <t>Identificar los resultados académicos del año anterior.</t>
  </si>
  <si>
    <t>Plantear posibles soluciones para el mejoramiento de los resultados.</t>
  </si>
  <si>
    <t>Desarrollar las actividades programadas.</t>
  </si>
  <si>
    <t>Identificar las estrategias aplicadas durante el año anterior evaluando su impacto.</t>
  </si>
  <si>
    <t>Elaborar las estrategias evaluativas tipo Saber.</t>
  </si>
  <si>
    <t>Intensivo Pruebas Saber</t>
  </si>
  <si>
    <t>Identificar las necesidades en material tecnológico.</t>
  </si>
  <si>
    <t>Identificar las necesidades en material didáctico.</t>
  </si>
  <si>
    <t>Priorizar las necesidades.</t>
  </si>
  <si>
    <t>Equipo de Gestión Administrativa y Financiera.</t>
  </si>
  <si>
    <t>Juan Carlos Palencia Chiquillo; Laura Liseth Rangel Fuentes</t>
  </si>
  <si>
    <t>Entregar la información de las necesidades identificadas.</t>
  </si>
  <si>
    <t>Recolectar la información de las necesidades del colegio.</t>
  </si>
  <si>
    <t>Establecer el directorio de posibles entidades que apoyen al colegio.</t>
  </si>
  <si>
    <t>Visitar a las entidades de apoyo establecidas .</t>
  </si>
  <si>
    <t>Evaluar el proceso ejecutado.</t>
  </si>
  <si>
    <t>Reunir al Comité de Evaluación.</t>
  </si>
  <si>
    <t>Diligenciar las actas del Comité de Evaluación.</t>
  </si>
  <si>
    <t>Identificar los estudiantes con bajo rendimiento académico.</t>
  </si>
  <si>
    <t>Identificar los estudiantes que necesitan acompañamiento.</t>
  </si>
  <si>
    <t>Comité de Evaluación</t>
  </si>
  <si>
    <t>Docentes Titulares</t>
  </si>
  <si>
    <t>Planear las estrategias de intervención y mejoramiento para estudiantes priorizados.</t>
  </si>
  <si>
    <t>Reunir a los docentes, padres de familia y estudiantes priorizados.</t>
  </si>
  <si>
    <t>Docentes, padres de familia y estudiantes priorizados.</t>
  </si>
  <si>
    <t>Evaluar el impacto de las actividades desarrolladas.</t>
  </si>
  <si>
    <t>Elaborar la encuesta de necesidades de los docentes.</t>
  </si>
  <si>
    <t>Aplicar la encuesta de necesidades de los docentes.</t>
  </si>
  <si>
    <t>Tabular la encuesta de necesidades de los docentes.</t>
  </si>
  <si>
    <t>Presentar el informe al Consejo Directivo.</t>
  </si>
  <si>
    <t>Elaborar el diagnóstico laboral de los docentes.</t>
  </si>
  <si>
    <t xml:space="preserve">Identificar las posibles entidades de apoyo estratégico. </t>
  </si>
  <si>
    <t>Elaborar el presupuesto y cronograma</t>
  </si>
  <si>
    <t>Construir el Programa de Bienestar Laboral.</t>
  </si>
  <si>
    <t>Aplicar la encuesta a la comunidad educativa.</t>
  </si>
  <si>
    <t>Tabular la información de la encuesta.</t>
  </si>
  <si>
    <t>Elaborar el Proyecto "Mi vida tiene un propósito"</t>
  </si>
  <si>
    <t>Socializar el Proyecto "Mi vida tiene un propósito".</t>
  </si>
  <si>
    <t>Organizar las actividades referentes al proyecto de Vida por grado y las extracurriculares.</t>
  </si>
  <si>
    <t>Establecer los elementos básicos para la elaboración del Proyecto "Mi vida tiene un propósito".</t>
  </si>
  <si>
    <t>Construir plan  de trabajo con los padres de familia.</t>
  </si>
  <si>
    <t>Ejecutar el plan de trabajo.</t>
  </si>
  <si>
    <t>Construir el PEGIR.</t>
  </si>
  <si>
    <t>Diseñar el plan de acción del PEGIR.</t>
  </si>
  <si>
    <t>Socializar plan de acción del PEGIR.</t>
  </si>
  <si>
    <t>Identificar las temáticas para la escuela de padres de familia.</t>
  </si>
  <si>
    <t>Construir el formato de diagnóstico para escuela de padres de familia.</t>
  </si>
  <si>
    <t>Convocar a reunión general de los padres de familia.</t>
  </si>
  <si>
    <t>Organizar la información recolectada.</t>
  </si>
  <si>
    <t>Convocar a los padres de familia a las respectivas reuniones.</t>
  </si>
  <si>
    <t>Socializar el formato a diligenciar por sedes.</t>
  </si>
  <si>
    <t>Identificar periódicamente los estudiantes con bajo desempeño académico y diferentes falencias en el aula de clase.</t>
  </si>
  <si>
    <t>Equipo de la Gestión Académica</t>
  </si>
  <si>
    <t>Identificar la metodología establecida en el PEI.</t>
  </si>
  <si>
    <t>Buscar información relacionada con modelos didácticos.</t>
  </si>
  <si>
    <t>Leer la información relacionada con la estructura metodológica de Escuela Nueva.</t>
  </si>
  <si>
    <t>Estructurar la metodología de Escuela Nueva pertinente al sector.</t>
  </si>
  <si>
    <t>Docentes de primaria</t>
  </si>
  <si>
    <t>Organizar la exposición de la estructura metodológica.</t>
  </si>
  <si>
    <t>Realizar la exposición de la estructura metodológica con los docentes</t>
  </si>
  <si>
    <t>Estructurar el modelo de observación de la clase.</t>
  </si>
  <si>
    <t>Recolectar la información.</t>
  </si>
  <si>
    <t>Presentar el informe respecto al estilo de enseñanza de cada docente.</t>
  </si>
  <si>
    <t>Recolectar y organizar la información.</t>
  </si>
  <si>
    <t>Recolectar los informes presentados.</t>
  </si>
  <si>
    <t>Estructurar el estilo de enseñanza aprendizaje de los docentes del Colegio.</t>
  </si>
  <si>
    <t>Revisar los proyectos pedagógicos.</t>
  </si>
  <si>
    <t>Revisar los planes de aula.</t>
  </si>
  <si>
    <t>Revisar los planes de área.</t>
  </si>
  <si>
    <t>Integrar los elementos faltantes para su actualización.</t>
  </si>
  <si>
    <t>Actualizar los planes de área.</t>
  </si>
  <si>
    <t>Actualizar los planes de aula.</t>
  </si>
  <si>
    <t>Actualizar los proyectos pedagógicos.</t>
  </si>
  <si>
    <t>Identificar las áreas y proyectos que necesitan mayor atención.</t>
  </si>
  <si>
    <t>Definir los responsables del proceso de acompañamiento.</t>
  </si>
  <si>
    <t>Elaborar el cronograma de trabajo.</t>
  </si>
  <si>
    <t>Elaborar el Plan de Acción.</t>
  </si>
  <si>
    <t>Identificar los responsables del plan de acción.</t>
  </si>
  <si>
    <t>Ejecutar el plan de acción programado.</t>
  </si>
  <si>
    <t>Elaborar  el formato de evaluación del Plan de Acción.</t>
  </si>
  <si>
    <t>Desarrollar el formato de Evaluación.</t>
  </si>
  <si>
    <t>Tabular la información.</t>
  </si>
  <si>
    <t>Estructurar el cronograma de actividades y evaluaciones Tipo Saber.</t>
  </si>
  <si>
    <t>Socializar el cronograma.</t>
  </si>
  <si>
    <t>Elaborar cuestionario para los docentes sobre las estrategias aplicadas.</t>
  </si>
  <si>
    <t>Presentar el informe respecto a las estrategias aplicadas.</t>
  </si>
  <si>
    <t>Construir las estrategias tipo Saber.</t>
  </si>
  <si>
    <t>Presentar las estrategias a coordinación para su respectiva revisión.</t>
  </si>
  <si>
    <t>Desarrollar las estrategias programadas.</t>
  </si>
  <si>
    <t>Evaluar su impacto en el proceso educativo.</t>
  </si>
  <si>
    <t>Socializar los resultados de las Pruebas Saber 2019.</t>
  </si>
  <si>
    <t>Analizar los avances y las dificultades.</t>
  </si>
  <si>
    <t>07/010/20</t>
  </si>
  <si>
    <t>07/010/21</t>
  </si>
  <si>
    <t>Socializar los resultados académicos del año anterior.</t>
  </si>
  <si>
    <t>Establecer posibles alternativas de solución.</t>
  </si>
  <si>
    <t>Diseñar estrategias para el mejoramiento.</t>
  </si>
  <si>
    <t>Ejecutar las estrategias de mejoramiento estructuradas.</t>
  </si>
  <si>
    <t>Realizar el inventario de material didáctico en cada sede.</t>
  </si>
  <si>
    <t>Identificar los elementos que hacen falta para el mejoramiento del proceso educativo.</t>
  </si>
  <si>
    <t>Realizar el inventario de material tecnológico en cada sede.</t>
  </si>
  <si>
    <t>Jerarquizar la lista Institucional de necesidades de recursos.</t>
  </si>
  <si>
    <t>Enviar la información al Consejo Directivo.</t>
  </si>
  <si>
    <t>Diligenciar formato.</t>
  </si>
  <si>
    <t>Diseñar formato de necesidades generales.</t>
  </si>
  <si>
    <t>Organizar la lista de posibles entidades de apoyo.</t>
  </si>
  <si>
    <t>Realizar proceso de observación e indagación.</t>
  </si>
  <si>
    <t>Entregar el informe.</t>
  </si>
  <si>
    <t>Organizar cronograma de visitas.</t>
  </si>
  <si>
    <t>Realizar lo programado en el cronograma.</t>
  </si>
  <si>
    <t>Presentar los resultados.</t>
  </si>
  <si>
    <t>Juan Carlos Palencia Chiquillo; Laura Liseth Rangel Fuentes.</t>
  </si>
  <si>
    <t>Convocar a la reunión establecida en la Programación académica.</t>
  </si>
  <si>
    <t>Desarrollar la reunión.</t>
  </si>
  <si>
    <t>Identificar los estudiantes con bajo rendimiento en una o dos áreas.</t>
  </si>
  <si>
    <t>Elaborar el Acta de Final de Periodo.</t>
  </si>
  <si>
    <t>Revisar las actas del Comité de Evaluación.</t>
  </si>
  <si>
    <t>Reconocer los estudiantes con dificultades en tres o más áreas.</t>
  </si>
  <si>
    <t>Estructurar las actividades para el posible mejoramiento de estudiantes con dificultades en el proceso.</t>
  </si>
  <si>
    <t>Socializar las actividades con los compañeros de trabajo.</t>
  </si>
  <si>
    <t>Convocar a estudiantes, padres de familia y docentes vinculados en el proceso de mejoramiento.</t>
  </si>
  <si>
    <t>Desarrollar las actividades establecidas.</t>
  </si>
  <si>
    <t>Informar del proceso a las directivas institucionales.</t>
  </si>
  <si>
    <t>Establecer la forma de evaluación de las actividades.</t>
  </si>
  <si>
    <t>Desarrollar la evaluación identificando sus avances y dificultades.</t>
  </si>
  <si>
    <t>Docentes, padres de familia y estudiantes priorizados</t>
  </si>
  <si>
    <t>Construir el instrumento de valoración.</t>
  </si>
  <si>
    <t>Reunir a los docentes.</t>
  </si>
  <si>
    <t>Desarrollar la encuesta.</t>
  </si>
  <si>
    <t>Elaborar el informe .</t>
  </si>
  <si>
    <t>Exponer los resultados ante el Consejo Directivo</t>
  </si>
  <si>
    <t>Identificar Debilidades en el ámbito laboral.</t>
  </si>
  <si>
    <t>Identificar Oportunidades en el ámbito laboral.</t>
  </si>
  <si>
    <t>Identificar Fortalezas en el ámbito laboral.</t>
  </si>
  <si>
    <t>Identificar Amenazas en el ámbito laboral.</t>
  </si>
  <si>
    <t>Elaborar el listado de las entidades gubernamentales que apoyan al docente.</t>
  </si>
  <si>
    <t>Elaborar el listado de las entidades no gubernamentales que apoyan al docente.</t>
  </si>
  <si>
    <t>Establecer el presupuesto para el desarrollo del Programa de Bienestar Laboral.</t>
  </si>
  <si>
    <t>Compilar la información.</t>
  </si>
  <si>
    <t>Elaborar el Programa de Bienestar Laboral.</t>
  </si>
  <si>
    <t>Elaborar el formato para la encuesta sobre el entorno y contexto.</t>
  </si>
  <si>
    <t>Construir el formato de la encuesta.</t>
  </si>
  <si>
    <t>Seleccionar la muestra.</t>
  </si>
  <si>
    <t>Desarrollar la encuesta con las personas seleccionadas.</t>
  </si>
  <si>
    <t>Clasificar la información.</t>
  </si>
  <si>
    <t>Elaborar el informe.</t>
  </si>
  <si>
    <t>Socializar resultados a la comunidad educativa.</t>
  </si>
  <si>
    <t>Estructurar las actividades extracurriculares referentes al Proyecto de Vida por grado.</t>
  </si>
  <si>
    <t>Estructurar las actividades por grado referentes al Proyecto de Vida.</t>
  </si>
  <si>
    <t>Buscar información relacionada con Proyectos de Vida.</t>
  </si>
  <si>
    <t>Definir el impacto del Proyecto.</t>
  </si>
  <si>
    <t>Estructurar el Proyecto "Mi vida tiene un propósito".</t>
  </si>
  <si>
    <t>Establecer los criterios del Proyecto "MI vida tiene un propósito".</t>
  </si>
  <si>
    <t>Presentar el proyecto "Mi vida tiene un propósito" con los docentes.</t>
  </si>
  <si>
    <t>Presentar el proyecto "Mi vida tiene un propósito" con los padres de familia.</t>
  </si>
  <si>
    <t>Diseñar el formato de diagnóstico.</t>
  </si>
  <si>
    <t>Presentar el formato para su aprobación.</t>
  </si>
  <si>
    <t>Elaborar la circular de convocatoria a reunión.</t>
  </si>
  <si>
    <t>Citar a los padres de familia enviando la circular.</t>
  </si>
  <si>
    <t>Desarrollar el formato de diagnóstico.</t>
  </si>
  <si>
    <t>Establecer en orden jerárquico los temas de la escuela de Padres.</t>
  </si>
  <si>
    <t>Seleccionar los temas de la Escuela de Padres.</t>
  </si>
  <si>
    <t>Escuchar las necesidades de los padres de familia.</t>
  </si>
  <si>
    <t>Organizar el plan de trabajo para la participación de los padres de familia.</t>
  </si>
  <si>
    <t>Establecer el cronograma de trabajo con padres de familia.</t>
  </si>
  <si>
    <t>Definir las fechas y actividades de los padres de familia interviniendo en el proceso de formación de sus hijos.</t>
  </si>
  <si>
    <t>Publicar el cronograma de trabajo con los padres de familia.</t>
  </si>
  <si>
    <t>Programar visitas a las sedes de la Institución identificando los riesgos.</t>
  </si>
  <si>
    <t>Elaborar el formato de riesgos por sede.</t>
  </si>
  <si>
    <t>Elaborar cronograma de visitas por sede.</t>
  </si>
  <si>
    <t>Definir los aspectos prioritarios de riesgos.</t>
  </si>
  <si>
    <t>Crear el formato de riesgos.</t>
  </si>
  <si>
    <t>Entregar a cada sede los formatos diseñados.</t>
  </si>
  <si>
    <t>Estructurar el diagnóstico institucional de riesgos.</t>
  </si>
  <si>
    <t>Construir el diagnóstico de riesgos del Instituto Técnico Rafael García Herreros.</t>
  </si>
  <si>
    <t>Organizar y clasificar la información sobre los riesgos recolectada.</t>
  </si>
  <si>
    <t>Revisar el diagnóstico generado a partir del trabajo en cada sede.</t>
  </si>
  <si>
    <t>Ordenar la información.</t>
  </si>
  <si>
    <t>Reunir a los miembros de la comunidad educativa.</t>
  </si>
  <si>
    <t>Exponer el plan de Acción y el cronograma.</t>
  </si>
  <si>
    <t>Introducir el diagnóstico desarrollado, el plan de acción y el cronograma.</t>
  </si>
  <si>
    <t>Estructurar el Proyecto Estudiantil de Gestión Integral del Riesgo.</t>
  </si>
  <si>
    <t>Equipo de Gestión Comunitaria</t>
  </si>
  <si>
    <t xml:space="preserve">José Alberto Gómez Arias; Edgar Orlando Jaimes </t>
  </si>
  <si>
    <t>Diseñar el plan de trabajo para la construcción de Proyectos de vida reales e inteligentes de impacto positivo favoreciendo el desarrollo socioeconómico de la zona.</t>
  </si>
  <si>
    <t>Construir y socializar el PEGIR (Plan Escolar de Gestión Integral del Riesgo).</t>
  </si>
  <si>
    <t>Establecer y socializar metas institucionales en coherencia con los objetivos y el direccionamiento estratégico.</t>
  </si>
  <si>
    <t>Articular planes, proyectos y acciones llevando a cabo un trabajo en equipo equitativo y participativo, enmarcado en el planteamiento estratégico de forma corresponsable.</t>
  </si>
  <si>
    <t>Diseñar acciones correctivas que favorezcan  a la diversidad de la población y minimicen las barreras de aprendizaje identificadas en cada periodo.</t>
  </si>
  <si>
    <t>Formar y capacitar a los estudiantes que conformar en consejo estudiantil, posteriormente estructurar cronograma de encuentro durante el año lectivo escolar y asignar funciones.</t>
  </si>
  <si>
    <t>Formar y capacitar al personero estudiantil en proyectos y programas viables, que se logren liderando desde la postura de estudiante líder vocero.</t>
  </si>
  <si>
    <t>Evaluar las acciones y decisiones tomadas en las asambleas de padres de familia en pro del mejoramiento continúo de este estamento de la comunidad educativa.</t>
  </si>
  <si>
    <t>Estructurar la metodología de los diferentes equipos de trabajo (por áreas, gestiones o proyectos) orientados a responder por resultados de forma colectiva.</t>
  </si>
  <si>
    <t>Diseñar sistema de estímulos y reconocimientos para docentes, directivos, estudiantes y padres de familia, el cual permita resaltar "obras y/o acciones de impacto positivo" por lo que es importante que este sistema se institucionalice y además se dé en forma sistemática y organizada.</t>
  </si>
  <si>
    <t>Generar espacios pedagógicos que permitan enriquecer la practicas pedagógicas significativas.</t>
  </si>
  <si>
    <t>Fortalecer el perfil del estudiante, la filosofía y los valores institucionales de nuestros educando.</t>
  </si>
  <si>
    <t>Organizar y limpiar la infraestructura de cada sede, identificar y priorizar necesidades, comunicarlas a las directivas del colegios y gestionar los recursos para dar solución a éstas</t>
  </si>
  <si>
    <t>Diseñar el programa de Inducción para estudiantes nuevos y antiguos que incluya tanto al estudiante como a su núcleo de apoyo primario.</t>
  </si>
  <si>
    <t>Actualizar y socializar de forma didáctica el manual de convivencia a la comunidad educativa en general.</t>
  </si>
  <si>
    <t>Diseñar el programa de bienestar estudiantil con el fin atender a las necesidades latentes presentadas por los estudiantes.</t>
  </si>
  <si>
    <t>Reunir sistemática y periódicamente el Comité de Convivencia Escolar con el fin de otorgar soluciones eficaces a los diferentes situaciones problemas que alteran el ambiente escolar.</t>
  </si>
  <si>
    <t>Evaluar la eficacia de los diferentes protocolos y así mismo de los proyectos realizados en el año escolar.</t>
  </si>
  <si>
    <t>Identificar entidades gubernamentales y privadas del sector productivo, posteriormente gestionar alianzas que beneficien el desarrollo y progreso de la Institución educativa.</t>
  </si>
  <si>
    <t>Establecer mecanismos de seguimiento a la horas efectivas de clases recibidas por los estudiantes garantizando calidad en la educación.</t>
  </si>
  <si>
    <t>Diseñar política de evaluación, conforme a los estipulado por las normas: "La Evaluación de los educandos será continua e integral y se hará con referencia a cuatro periodos"; "Tendrá en cuenta las características de los educandos con limitaciones o capacidades excepcionales, realizando sus respectivos ajustes".</t>
  </si>
  <si>
    <t>Revisar y evaluar periódicamente el uso de los tiempos destinados a los aprendizajes realizando los ajustes pertinentes.</t>
  </si>
  <si>
    <t>Diseñar estrategias alternativas e innovadoras que impacten el proceso de enseñanza/aprendizaje generando interés y expectativas al educando.</t>
  </si>
  <si>
    <t>Analizar los resultados de los estudiantes en las prueba SABER identificando fortalezas y oportunidades para el aprendizaje.</t>
  </si>
  <si>
    <t>Establecer la Política de control y análisis de AUSENTISMO ESCOLAR.</t>
  </si>
  <si>
    <t>Diseñar actividades articuladas de recuperación y su aplicación incidiendo positivamente en el mejoramiento del educando.</t>
  </si>
  <si>
    <t>Continuar con el mejoramiento del proceso de matrícula para que éste cuente con orden y agilidad, así mismo, sea reconocido por la comunidad educativa</t>
  </si>
  <si>
    <t>Continuar con la estructuración del sistema de archivo de manera sistemática, ordenada y por sedes, estableciendo procesos y tiempos para la solicitud de documentos institucionales.</t>
  </si>
  <si>
    <t>Diseñar sistema de registro y seguimiento al uso de los espacios físicos de la Institución.</t>
  </si>
  <si>
    <t>Establecer cronograma para el mantenimiento preventivo y correctivo de los equipos y recursos administrando de forma organizada los manuales de uso.</t>
  </si>
  <si>
    <t>La Institución cuenta con algunos servicios complementarios que gozan de calidad y son requeridos por el estudiantado.</t>
  </si>
  <si>
    <t>La Institución identifica, reporta y posteriormente brinda la atención requerida en los diferentes casos de bajo desempeño académico o dificultades a nivel de socialización y disciplina.</t>
  </si>
  <si>
    <t>Los docentes conocen y aplican el horizonte institucional a la hora de ejercer su labor.</t>
  </si>
  <si>
    <t xml:space="preserve">La Institución reconoce la labor del personal mediante actividades programadas de forma aislada  y esporádicamente. </t>
  </si>
  <si>
    <t>Diseñar estrategias de reconocimiento al personal vinculado, el cual se formalice y se institucionalice.</t>
  </si>
  <si>
    <t>La Institución cuenta con su contabilidad al día y con sus respectivos soportes.</t>
  </si>
  <si>
    <t>Aplicar diagnóstico inicial y llevar a cabo un proceso de observación, instrumentos que permitan la construcción del plan de trabajo a realizar con la población en situaciones vulnerables, el cual  sea congruente con el PEI.</t>
  </si>
  <si>
    <t>Realizar un trabajo mancomunado con la escuela,  con el fin de mitigar/eliminar las barreras de aprendizaje.</t>
  </si>
  <si>
    <t>Actualmente en la Institución no se ha identificado población de grupos étnicos existentes, los cuales representan culturas o costumbres diferentes.</t>
  </si>
  <si>
    <t>Identificar la presencia de grupos étnicos, estudiando sus características y generando estrategias pedagógicas conforme a lo estipulado por el PEI.</t>
  </si>
  <si>
    <t>La Institución identifica las características de su entorno contando con el servicio de transporte y alimentación escolar para los educandos.</t>
  </si>
  <si>
    <t>Crear formato de detección de necesidades dirigido a la comunidad educativa en general.</t>
  </si>
  <si>
    <t>Contribuir en la formación integral de sus niñas, niños y jóvenes.</t>
  </si>
  <si>
    <t>Diseñar programa de orientación escolar realizando un trabajo sistemático y permanente.</t>
  </si>
  <si>
    <t>Cooperar con el diligenciamiento de formatos evaluadores.</t>
  </si>
  <si>
    <t>Realizar seguimiento y evaluación de la participación de la comunidad en referencia a alianzas, escuelas de padres,  actividades recreativas, culturales, entre otras programadas en la Institución.</t>
  </si>
  <si>
    <t>Construir estrategias pedagógicas y ciudadanas en pro de la comunidad generando utilidad de los espacios físicos de las diferentes sedes de la Institución.</t>
  </si>
  <si>
    <t>Participar masivamente en las actividades propuestas por la Institución.</t>
  </si>
  <si>
    <t>El consejo de padres de familia es conformado al inicio del año escolar, sin embargo carece de funcionalidad.</t>
  </si>
  <si>
    <t>Generar espacios de participación FAMILIAR, es decir que incluya un trabajo general con la comunidad educativa.</t>
  </si>
  <si>
    <t>El análisis de los factores de riesgos psicosocial se ha abordado a partir de charlas informales y solicitudes individuales por parte de los acudientes.</t>
  </si>
  <si>
    <t>Establecer y socializar ruta de evacuación en caso de desastres naturales y situaciones de orden público, entre otras.</t>
  </si>
  <si>
    <t>La misión, la visión y los principios que identifican la Institución Educativa han sido apropiados y aseguran la inclusión y la calidad del proceso.</t>
  </si>
  <si>
    <t>Involucrar a Padres líderes de los diferentes corregimientos en el proceso de apropiación del direccionamiento estratégico.</t>
  </si>
  <si>
    <t>El consejo académico se conformó,  pero su funcionalidad fue nula por características de la zona.</t>
  </si>
  <si>
    <t>Los grupos de trabajo en la Institución están estructurados, pero su plan de trabajo está en ejecución.</t>
  </si>
  <si>
    <t>Las sedes poseen espacios suficientes para realizar las diferentes actividades académicas, administrativas y recreativas, sin embargo no se encuentran en óptimas condiciones y no cuenta con todos los elementos requeridos.</t>
  </si>
  <si>
    <t xml:space="preserve">La mayoría de los estudiantes manifiestan poca motivación y ganas de aprender. </t>
  </si>
  <si>
    <t>La Institución cuenta con un Manual de Convivencia útil que apoya y orienta los procesos pedagógicos y comportamentales en pro del clima escolar.</t>
  </si>
  <si>
    <t>Las sedes llevan a cabo diferentes actividades extracurriculares.</t>
  </si>
  <si>
    <t>Definir la política para llevar a cabo las actividades extracurriculares.</t>
  </si>
  <si>
    <t>Informar las actividades a tiempo a padres de familia.</t>
  </si>
  <si>
    <t xml:space="preserve">En la Institución se cuenta con el Comité de Convivencia Escolar, así mismo se llevan a cabo actividades esporádicas que permiten dar atención a casos urgentes y emergentes de convivencia escolar. </t>
  </si>
  <si>
    <t>Propiciar ambientes de diálogo y relaciones pacíficas en los hogares.</t>
  </si>
  <si>
    <t>La Institución reúne periódicamente a los familiares o acudientes en el marco de la entrega de informes académicos y comportamentales al finalizar cada periodo, así mismo de acuerdo a las necesidades detectadas los mismos son citados de forma individual por el docente que lo requiera.</t>
  </si>
  <si>
    <t>En la Institución se da una participación baja en lo concerniente a otras instituciones por características de la zona y lo que implica el transporte, sin embargo, cuando se requiere, se realiza la gestión pertinente para establecer estas relaciones institucionales.</t>
  </si>
  <si>
    <t>El enfoque metodológico de la Institución responde a las necesidades de la escuela nueva y de la tradicional, como se estipula en el PEI.</t>
  </si>
  <si>
    <t>La Institución establece los criterios para articular el uso de los recursos de aprendizaje que se dan de manera autónoma por el docente de área.</t>
  </si>
  <si>
    <t>Construir política sobre uso de los recursos del aprendizaje articulándola con la propuesta pedagógica y en el marco de la equidad.</t>
  </si>
  <si>
    <t>Observar y revisar que las prácticas pedagógicas se den en el marco del diálogo igualitario, la cogestión del aprendizaje y las relaciones recíprocas docente/estudiantes.</t>
  </si>
  <si>
    <t>Indagar constantemente por la relación docente/estudiante, observar grado de motivación y satisfacción en el proceso enseñanza/aprendizaje.</t>
  </si>
  <si>
    <t>La Institución cuenta con un plan de estudios estructurado a partir de los lineamientos establecidos por el MEN, aunque actualmente su articulación esta en proceso, teniendo en cuenta la heterogeneidad de cada una de las sedes.</t>
  </si>
  <si>
    <t>En la Institución se lleva a cabo el trabajo en aula, partiendo del principio del estilo tradicional y conservando el factor "disciplina" fundamental.</t>
  </si>
  <si>
    <t>Asistir a las citaciones realizadas por la Institución y aplicar acciones correctivas en el hogar con el fin de mejorar el rendimiento académico del educando.</t>
  </si>
  <si>
    <t>Estructurar plan de seguimiento sistemático a los resultados académicos, el cual sea claro para los estudiantes, padres de familia permitiendo la retroalimentación de la práctica docente.</t>
  </si>
  <si>
    <t>La Institución realiza el registro de asistencia en la carpeta correspondiente pero se desconocen los motivos y/o causas que de ausentismo evidenciado.</t>
  </si>
  <si>
    <t>Las actividades de recuperación no se dan de forma sistemática, sino que estas se realizan al final de cada periodo, aisladas del seguimiento académico requeridos en los desempeños de los educandos.</t>
  </si>
  <si>
    <t>Los docente de forma individual diseñan estrategias pedagógicas que favorezcan el desempeño académico de los estudiantes con dificultades de aprendizaje.</t>
  </si>
  <si>
    <t>Identificar casos de bajo rendimiento y problemas de aprendizaje estableciendo políticas y mecanismos de seguimiento oportuno en los diferentes casos que se presenten.</t>
  </si>
  <si>
    <t>La Institución no realiza ningún tipo de seguimiento y/o contacto con los estudiantes egresados.</t>
  </si>
  <si>
    <t>1  Existencia, 2 Pertinencia, 3  Apropiación o 4 Mejoramiento Continuo</t>
  </si>
  <si>
    <r>
      <rPr>
        <b/>
        <sz val="9"/>
        <color indexed="8"/>
        <rFont val="Arial"/>
        <family val="2"/>
      </rPr>
      <t>FACTOR INTERNO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(Existencia), 2 (Pertinencia) o 3 (Apropiación)</t>
    </r>
  </si>
  <si>
    <r>
      <rPr>
        <b/>
        <sz val="9"/>
        <color indexed="8"/>
        <rFont val="Arial"/>
        <family val="2"/>
      </rPr>
      <t>FACTOR EXTERNO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(Existencia), 2 (Pertinencia) o 3 (Apropiación)</t>
    </r>
  </si>
  <si>
    <t>Ajustar periódicamente, la misión, la visión y los principios institucionales garantizando la inclusión y la calidad y respondiendo a las necesidades de los estudiantes.</t>
  </si>
  <si>
    <t>Participar activamente en actividades programadas para el colegio en pro de actualizaciones y mejoras de estos elementos que propician el desarrollo integral de los educandos, beneficiando a toda la comunidad.</t>
  </si>
  <si>
    <t>Identificar las diferentes necesidades, ritmos de aprendizaje y/o barreras desarrollando estrategias pedagógicas eficaces y una atención integral y oportuna al educando.</t>
  </si>
  <si>
    <t xml:space="preserve">Evaluar periódicamente la participación eficiente y pertinente de los docentes en lo que concierne al trabajo en equipo y resolución de problemas. </t>
  </si>
  <si>
    <t>Articular la estrategia pedagógica teniendo en cuenta las características de  la sedes, los niveles y los grados identificando que la misión, la visión y los principios institucionales sean congruentes con esta.</t>
  </si>
  <si>
    <t>La Institución cuenta con algún grado de sistematización que permite el acceso a la información institucional oportuna.</t>
  </si>
  <si>
    <t>Sistematizar la autoevaluación de calidad, la de inclusión y la evaluación de desempeño docente, así mismo los resultados obtenidos en las pruebas SABER como insumo fundamental en la línea del mejoramiento continuo.</t>
  </si>
  <si>
    <t>Socializar resultados de prueba SABER con los padres de familia e igualmente tenerlo en cuenta en la toma de decisiones que se realicen en la Institución.</t>
  </si>
  <si>
    <t>Conocer y participar en las diferentes toma de decisiones concerniente las autoevaluaciones  en pro del mejoramiento continuo.</t>
  </si>
  <si>
    <t>El consejo directivo cuenta con cronograma, se reúne periódicamente cumpliendo a cabalidad sus funciones, aunque pocas veces reúne el 100% de sus integrantes.</t>
  </si>
  <si>
    <t>Establecer cronograma anual socializado con los representantes del Consejo Directivo y formalizar la convocatoria 15 días previos a la reunión.</t>
  </si>
  <si>
    <t>Participación activa y responsable por parte de los padres de familia que conforman el consejo directivo.</t>
  </si>
  <si>
    <t>Diseñar metodología de trabajo del consejo directivo y así mismo establecer cronograma anual.</t>
  </si>
  <si>
    <t>Las comisiones de evaluación y promoción se ejecutan en cada sede, se identifican las problemáticas evidenciadas pero no se proponen acciones correctivas.</t>
  </si>
  <si>
    <t>Invitar masivamente a la participación de los padre de familia de la comunidad educativa.</t>
  </si>
  <si>
    <t>Seleccionar a los padres de familia  lideres y con disponibilidad de tiempo de participar activamente y representar a los padres de familia.</t>
  </si>
  <si>
    <t>Definir los mecanismo de comunicación acordes a las características el tipo de información a manejar por cada uno de los estamentos educativos.</t>
  </si>
  <si>
    <t>Socializar con los padres de familiar los diferentes mecanismo de comunicación institucional.</t>
  </si>
  <si>
    <t>Diseñar propuesta de estímulos y reconocimientos para los padres de familia.</t>
  </si>
  <si>
    <t>Los estudiantes se sienten parte de la institución, identificándose principalmente con elementos como el uniforme.</t>
  </si>
  <si>
    <t>Conocer y vivencias en sus hogares la filosofía y los valores institucionales, a fin de formar integral y mancomunadamente nuestros educandos.</t>
  </si>
  <si>
    <t>Al inicio del años escolar se socializa el horizonte institucional, los valores, los lineamientos y demás información pertinente para los estudiantes.</t>
  </si>
  <si>
    <t>Motivar constantemente a los estudiantes a la cohesión, gusto y disfrute por el estudio.</t>
  </si>
  <si>
    <t>Apoyar el proceso de formación integral de sus acudidos/as.</t>
  </si>
  <si>
    <t>La institución genera espacios pedagógicos, deportivos, lúdicos-recreativos propiciando el bienestar y la formación integral de los educandos.</t>
  </si>
  <si>
    <t>Generar espacios de interacción familia, estudiante, escuela.</t>
  </si>
  <si>
    <t>La Institución cuenta con la formalización del debido proceso en casos difíciles y especiales en los cuales se amerite intervención inmediata.</t>
  </si>
  <si>
    <t>Recepcionar y hacer seguimiento al caso y citación del acudido.</t>
  </si>
  <si>
    <t>La institución cuenta con canales de comunicación y formatos que permiten informar constantemente las diferentes situaciones o necesidades a las autoridades educativas.</t>
  </si>
  <si>
    <t>Construir política de alianza o acuerdos con Instituciones educativas aledañas enriqueciendo prácticas significativas y contribuyendo al fortalecimiento de la educación rural.</t>
  </si>
  <si>
    <t>Conceder los permisos a sus hijos/as para llevar a cabo actividades con otras instituciones educativas.</t>
  </si>
  <si>
    <t>La Institución establece relaciones esporádicas con el sector productivo presente en la zona, ya sea por gestión del Colegio o por recursos destinados por medio de ONG y/o responsabilidad social.</t>
  </si>
  <si>
    <t>Gestionar la construcción de alianzas y acuerdos con entidades del sector productivo de la zona, teniendo en cuenta su trabajo o cercanía con las mismas.</t>
  </si>
  <si>
    <t>Ajustar plan de estudios en coherencia con el PEI, los lineamientos y estándares básicos, teniendo en cuenta la modalidad de escuela nueva para primaria y tradicional en bachillerato, así mismo las características de la población.</t>
  </si>
  <si>
    <t>La Institución proporciona ocasionalmente y de acuerdo a la disponibilidad de medios económicos de gratuidad, los recursos para el aprendizaje de acuerdo a las necesidades evidenciadas en cada sede y avaladas por el consejo directivo.</t>
  </si>
  <si>
    <t xml:space="preserve">Sensibilizar a la comunidad educativa en el uso adecuado de los recursos institucionales y a su vez establecer política de mantenimiento de los mismos. </t>
  </si>
  <si>
    <t>Los docentes de la institución planean y ejecutan de forma individual sus opciones didácticas, el cual se ajusta a las características de la población estudiantil y el entorno.</t>
  </si>
  <si>
    <t xml:space="preserve">Seleccionar e institucionalizar opciones didácticas y uso de recursos a empleados en las diferentes áreas, asignaturas y proyectos transversales. </t>
  </si>
  <si>
    <t>JUSTIFICACIÓN  de la Valoración Identifica para la Oportunidad o Fortaleza</t>
  </si>
  <si>
    <t>ANALISIS DE FACTORES Y CONDICIONES DE LAS FORTALEZAS Y OPORTUNIDADES DE MEJORAMIENTO DEL E.E.
(De acuerdo a la calificación dada, se deben escoger factores y condiciones a nivel interno o externo para las FORTALEZAS Y OPORTUNIDADES, elegido un factor, el contrario aparecerá en color en fondo Rojo el cual NO se debe seleccionar)</t>
  </si>
  <si>
    <t>SI ES NECESARIO ASOCIE EL FACTOR A UN OBJETIVO
Marque con una X (en mayúscula) el cual debe enumerar en la siguiente columna</t>
  </si>
  <si>
    <t xml:space="preserve">(Enumere  doce en orden de importancia, los cuales va a trabajar en la elaboración de Objetivos) </t>
  </si>
  <si>
    <t>GESTIÓN ADMINISTRATIVA Y FINANCIERA</t>
  </si>
  <si>
    <t>ÁREAS</t>
  </si>
  <si>
    <t>La Institución cuenta con el archivo organizado de sus estudiantes, el cual contiene la respectiva información de sus sedes.</t>
  </si>
  <si>
    <t>La Institución evalúa presupuesto y necesidades expuestas por cada sede, para posteriormente programar el mantenimiento preventivo de la planta física.</t>
  </si>
  <si>
    <t>Involucrar a los padres de familia en el mantenimiento de la planta física de las diferentes sedes de la institución, desarrollando el sentido de pertenencia y conciencia en los hogares.</t>
  </si>
  <si>
    <t>La Institución programa y ejecuta jornadas de aseo y embellecimiento a la planta física, donde se logra integrar la comunidad educativa en general.</t>
  </si>
  <si>
    <t>Establecer el cronograma de jornadas de embellecimiento de la planta física de forma periódica.</t>
  </si>
  <si>
    <t>Cooperar con el proceso de registro.</t>
  </si>
  <si>
    <t>Estructurar oportunamente y de forma colaborativa el plan para la adquisición de recursos para el aprendizaje con previa revisión y aval del Consejo Directivo.</t>
  </si>
  <si>
    <t>Estructurar el panorama completo de los riegos físicos.</t>
  </si>
  <si>
    <t>Exponer y gestionar oportunamente los servicios complementarios requeridos por los educando en la zona rural, con el fin de que estos gocen equitativa y oportunamente de principio a fin del año lectivo escolar,</t>
  </si>
  <si>
    <t>Construir estrategia para prestar apoyo pertinente a los estudiantes que presentan bajo rendimiento académico o con dificultades de socialización.</t>
  </si>
  <si>
    <t>Comunicar oportunamente dificultades y/o falencias de los educando, para realizar un trabajo mancomunado y de impacto.</t>
  </si>
  <si>
    <t>Los perfiles de los docentes son tenidos en cuenta en la toma de decisiones y estructura organizacional, sin embargo las características de la Institución, en ocasiones requieren de asignar cargas aisladas al perfil.</t>
  </si>
  <si>
    <t>Los procesos de Inducción no se llevan a cabo, sin embargo se dan orientaciones generales de la Institución y documentos e información puntual de las áreas, dependencias o sedes.</t>
  </si>
  <si>
    <t>Estructurar estrategia de inducción de docentes con el fin generar alineación y apropiación del PEI y las necesidades latentes en la institución.</t>
  </si>
  <si>
    <t>Revisar y evaluar continuamente los criterios de asignación académica de los docentes y realizar ajustes pertinentes.</t>
  </si>
  <si>
    <t>Identificar la filosofía, los principios, valores y objetivos diseñando acitivades complementarias requeridas para cualificar la labor docente.</t>
  </si>
  <si>
    <t>La evaluación de desempeño que se realiza en la Institución, se limita a la establecida por el MEN y a los cargos sujetos a esta política.</t>
  </si>
  <si>
    <t>Establecer oportunamente el proceso de evaluación de desempeño para docentes y directivos, el cual incluya indicadores y referentes claros que están en concordancia con la normatividad vigente.</t>
  </si>
  <si>
    <t>Acudir a la Institución cuando se requiera en casos de situaciones problemas y mantener una posición mediadora y pacífica en cualquier caso.</t>
  </si>
  <si>
    <t>La Institución cuenta con procesos claros en el manejo y uso del presupuesto anual, que se construye con base al POA y además se tiene en cuenta el flujo de caja de cada sede.</t>
  </si>
  <si>
    <t>La contabilidad se encuentra actualizada y con sus respectivos soportes.</t>
  </si>
  <si>
    <t>En la Institución el Consejo Directivo realiza control, seguimiento y evaluación de ingresos y gastos y se evidencia mediante la convocatoria de la comunidad educativa al rendimiento de cuentas.</t>
  </si>
  <si>
    <t xml:space="preserve">La Institución identifica y atiende a los estudiantes con requerimientos especiales, desde el aula y el área de orientación escolar, pero actualmente sin ningún tipo de caracterización a dicha población </t>
  </si>
  <si>
    <t xml:space="preserve">Fortalecer vínculos padre/madre con sus hijos/as manteniendo una comunicación estable. </t>
  </si>
  <si>
    <t>Participar en las jornadas pedagógicas.</t>
  </si>
  <si>
    <t>En la Institución, la escuela de padres de familia se consolida como momento pedagógico para informar, orientar y fusionar la familia/escuela en pro del desarrollo óptimo y la formación integral a los niños, niñas y jóvenes, realizando cuatro reuniones generales anualmente y a su vez se convocan a los padres de familia conforme a la necesidad percibida, pero la asistencia y participación es precaria.</t>
  </si>
  <si>
    <t>Diseñar estrategias pedagógicas que aumenten el interés y la participación activa de los padres de familia en lo concerniente a la formación integral de los educandos.</t>
  </si>
  <si>
    <t>La organización Institucional permite el trabajo mancomunado y la participación activa de los estamentos de la comunidad educativa, por lo cual se mantiene la interacción de forma que se atiendan problemáticas y necesidades evidenciadas en el contexto escolar. (Consejo de Padres de familia, comité de convivencia escolar, consejo directivo).</t>
  </si>
  <si>
    <t>De acuerdo a la gestión y solicitud de la planta física y/o recursos por parte de la comunidad, el rector acuerda y aprueba su uso.</t>
  </si>
  <si>
    <t>La Institución cuenta con algunos espacios de participación de los estudiantes como campañas programadas por las diferentes áreas.</t>
  </si>
  <si>
    <t>Establecer cronograma de reuniones anuales.</t>
  </si>
  <si>
    <t>En la Institución se evidencia una baja participación de familias, en la diferentes actividades, reuniones y/o encuentros programados para integrar los estamentos de la comunidad educativa.</t>
  </si>
  <si>
    <t>El PEGIR actualmente se encuentra en construcción, por lo cual se llevan a cabo actividades esporádicas en pro del mismo.</t>
  </si>
  <si>
    <t>Vincular a los padres de familia en el PEGIR.</t>
  </si>
  <si>
    <t>Hay un equipo de Gestión de la Calidad organizado.</t>
  </si>
  <si>
    <t>Definir las opciones didácticas y los recursos implementados en las diferentes áreas y proyectos teniendo en cuenta el grado y el contexto, garantizando el impacto y la eficacia de las mismas.</t>
  </si>
  <si>
    <t>Practicas pedagógicas</t>
  </si>
  <si>
    <t>Gestión de aula</t>
  </si>
  <si>
    <t>Seguimiento académico</t>
  </si>
  <si>
    <t>Diseño pedagógico</t>
  </si>
  <si>
    <t>VALORACION                       GESTIÓN ACADÉMICA</t>
  </si>
  <si>
    <t>Diseñar estrategias pedagógicas que impacten significativa y positivamente en el desempeño académico de los estudiantes.</t>
  </si>
  <si>
    <t>Existe un registro contable y una organización de los fondos que permite la utilización efectiva de los recursos en beneficio de las gestiones institucionales.</t>
  </si>
  <si>
    <t>Se está trabajando en comunión con las diferentes gestiones en procura del mejoramiento de las condiciones y oportunidades.</t>
  </si>
  <si>
    <t>Se crea el equipo de gestión de calidad. El equipo directivo hace seguimiento y control.</t>
  </si>
  <si>
    <t>Identificar los  diferentes riesgos presentes en la Institución.</t>
  </si>
  <si>
    <t>Institucionalizar el proceso de seguimiento y evaluación a los planes y proyectos.</t>
  </si>
  <si>
    <t>Informe del comité de evaluación y promoción</t>
  </si>
  <si>
    <t>Establecer fecha y formato de solicitud de recursos y materiales pedagógicos.</t>
  </si>
  <si>
    <t>(Número de material pedagógico adquirido x 100)/ Total de necesidades en material pedagógico</t>
  </si>
  <si>
    <t>Mantener informado a las  entidades que apoyan a la institución de la utilización de los recursos aportados anualmente.</t>
  </si>
  <si>
    <t>Diseñar cambios pertinentes a la estrategia metodológica establecida para mejorar el desempeño de los estudiantes con bajo rendimiento.</t>
  </si>
  <si>
    <t xml:space="preserve">Pedro Ángel Rincón Bohórquez; Alberto Gómez; Diana Guarín Lizarazo </t>
  </si>
  <si>
    <t>Elaborar las encuestas sobre entorno y contexto del Instituto Técnico Rafael García Herreros</t>
  </si>
  <si>
    <t>José Alberto Gómez Arias; Edgar Orlando Jaimes</t>
  </si>
  <si>
    <t>Identificar estrategias metodológicas pertinentes.</t>
  </si>
  <si>
    <t>Diseñar los elementos básicos del Proyecto Estudiantil de Gestión Integral del Riesgo.</t>
  </si>
  <si>
    <t>Recolectar el conjunto de actividades extracurriculares y de jornada única.</t>
  </si>
  <si>
    <t>Elaborar el directorio de empresas.</t>
  </si>
  <si>
    <t>Llevar a cabo las visitas programadas.</t>
  </si>
  <si>
    <t>Acordar las empresas que la Secretaría de Educación propone como  alianza estratégica.</t>
  </si>
  <si>
    <t xml:space="preserve">Seleccionar información relacionada con modelos didácticos que favorezcan el proceso en el aula de la institución educativa </t>
  </si>
  <si>
    <t>Elaborar la lista institucional de necesidades en material didáctico y tecnológico.</t>
  </si>
  <si>
    <t>Elaborar el informe detallado de las necesidades en recursos pedagógicos.</t>
  </si>
  <si>
    <t>Identificar los estudiantes con bajo rendimiento en tres o más áreas.</t>
  </si>
  <si>
    <t>Cargar la información en el sistema web colegios</t>
  </si>
  <si>
    <t>Elaborar la tabulación respectiva.</t>
  </si>
  <si>
    <t>Presentar el proyecto "Mi vida tiene un propósito" con los estudiantes.</t>
  </si>
  <si>
    <t>Desarrollar el plan de acción de intervención de los padres en el proceso con su respectivo cronograma.</t>
  </si>
  <si>
    <t>Estructurar el plan de acción con el respectivo cronograma.</t>
  </si>
  <si>
    <t>La jornada escolar en la Institución es aplicada por los docentes de manera articulada de acuerdo como lo establece la norma.</t>
  </si>
  <si>
    <t>La estrategia pedagógica se ajusta y es coherente con la misión, la visión y los principios institucionales, pero su articulación está en proceso.</t>
  </si>
  <si>
    <t>OPORTUNIDADES DE MEJORAMIENTO</t>
  </si>
  <si>
    <t xml:space="preserve">DEFINICIÓN DE ACCIONES </t>
  </si>
  <si>
    <t>Revisar el enfoque pedagógico establecido</t>
  </si>
  <si>
    <t>Sugerir acciones de mejoramiento</t>
  </si>
  <si>
    <t>Actualizar el documento del enfoque pedagógico</t>
  </si>
  <si>
    <t>Socializar el enfoque pedagógico con los estudiantes</t>
  </si>
  <si>
    <t>Equipo de Gestión</t>
  </si>
  <si>
    <t>Elaborar Diagnóstico por grado y área de acuerdo a la realidad del entorno y a la situación provocada por la pandemia</t>
  </si>
  <si>
    <t>Revisar la efectividad de la práctica docente con base en la realidad del entorno y del momento actual.</t>
  </si>
  <si>
    <t>Rector y equipo de Gestión</t>
  </si>
  <si>
    <t>Revisar la metodología establecida en el PEI para el momento actual.</t>
  </si>
  <si>
    <t>Ejecutar las actividades estableciendo un cronograma semestral.</t>
  </si>
  <si>
    <t>Organizar las actividades extracurriculares que se puedan desarrollar de acuerdo a la realidad y la situación del momento.</t>
  </si>
  <si>
    <t>Exponer la metodología del PEI con los estudiantes.</t>
  </si>
  <si>
    <t>Revisar los planes de área, de aula y proyectos presentados para su aprobación.</t>
  </si>
  <si>
    <t>Organizar los planes de área y ubicarlos en la plataforma institucional.</t>
  </si>
  <si>
    <t>Organizar los planes de aula y ubicarlos en la plataforma institucional.</t>
  </si>
  <si>
    <t>Organizar los proyectos pedagógicos y ubicarlos en la plataforma Institucional.</t>
  </si>
  <si>
    <t>Líder de proyectos</t>
  </si>
  <si>
    <t>Establecer contacto con los padres de familia de los estudiantes que presentan dificultades.</t>
  </si>
  <si>
    <t>Organizar el plan de acompañamiento con la ayuda de los padres de familia.</t>
  </si>
  <si>
    <t>Establecer los elementos básicos del Proyecto "Mi vida tiene un propósito".</t>
  </si>
  <si>
    <t>Reorganizar el Proyecto "Mi vida tiene un propósito"</t>
  </si>
  <si>
    <t>Establecer encuentro con los padres de familia.</t>
  </si>
  <si>
    <t>Construir plan de trabajo con los padres de familia.</t>
  </si>
  <si>
    <t>Convocar a los padres de familia a las respectivas reuniones o establecer una información que se envía a los padres de familia sobre la forma de vincularse en el proceso .</t>
  </si>
  <si>
    <t>Estructurar la información establecida en el PEGIR referente a los riesgos por sede</t>
  </si>
  <si>
    <t>Elaborar el mapa de riesgos por sede.</t>
  </si>
  <si>
    <t>Organizar la información que permita la elaboración del mapa de riesgos por sede.</t>
  </si>
  <si>
    <t>Aprobar el Proyecto estructurado.</t>
  </si>
  <si>
    <t>Revisar y corregir el PEGIR.</t>
  </si>
  <si>
    <t>Socializar el PEGIR.</t>
  </si>
  <si>
    <t>Construir el Plan de Acción a partir del PEGIR.</t>
  </si>
  <si>
    <t>Identificar el enfoque Pedagógico corregido.</t>
  </si>
  <si>
    <t>Identificar la práctica docente.</t>
  </si>
  <si>
    <t>Establecer la relación entre la práctica docente y el enfoque pedagógico establecido.</t>
  </si>
  <si>
    <t>Comparar el enfoque pedagógico institucional con la realidad del entorno y la situación actual.</t>
  </si>
  <si>
    <t>Estructurar el enfoque pedagógico institucional anexando las variantes a través de la experiencia del proceso escolar en tiempos de pandemia..</t>
  </si>
  <si>
    <t>Exponer el enfoque pedagógico definitivo con docentes.</t>
  </si>
  <si>
    <t>Exponer el enfoque pedagógico estructurado con estudiantes.</t>
  </si>
  <si>
    <t>Elaborar el diagnóstico por grupo.</t>
  </si>
  <si>
    <t>Titulares de cada grupo</t>
  </si>
  <si>
    <t>Desarrollar el diagnóstico por área.</t>
  </si>
  <si>
    <t>Docentes responsables de cada área</t>
  </si>
  <si>
    <t>Identificar la práctica docente del año anterior.</t>
  </si>
  <si>
    <t>Fortalecer el proyecto de jornada única.</t>
  </si>
  <si>
    <t>Planear las actividades de Jornada única que se puedan desarrollar en el trabajo escolar de la actualidad.</t>
  </si>
  <si>
    <t>Estructurar las actividades de Jornada Única.</t>
  </si>
  <si>
    <t>Institucionalizar el plan de actividades extracurriculares y de Jornada Única por semestre.</t>
  </si>
  <si>
    <t>Solicitar propuestas de incentivos a los estudiantes</t>
  </si>
  <si>
    <t>Consejo Académico y Directivo</t>
  </si>
  <si>
    <t>Visitar la SEM o radicar SAC.</t>
  </si>
  <si>
    <t>Acordar las empresas que la Secretaría de Educación propone como alianza estratégica.</t>
  </si>
  <si>
    <t>Establecer las posibles soluciones.</t>
  </si>
  <si>
    <t>Seleccionar información relacionada con modelos didácticos que favorezcan el proceso establecido en la institución educativa.</t>
  </si>
  <si>
    <t>Reestructurar la metodología de Escuela Nueva pertinente al sector.</t>
  </si>
  <si>
    <t>Realizar la exposición de la estructura metodológica con los estudiantes.</t>
  </si>
  <si>
    <t>Ubicarlos en la Plataforma de Webcolegios</t>
  </si>
  <si>
    <t>Elaborar la circular de convocatoria a reunión o guía para enviar.</t>
  </si>
  <si>
    <t>Enviar a los padres de familia la circular o guía.</t>
  </si>
  <si>
    <t>Identificar la información que establece el PEGIR</t>
  </si>
  <si>
    <t>Identificar los riesgos y la forma de abordarlos por sede.</t>
  </si>
  <si>
    <t>Crear el formato de riesgos por sede.</t>
  </si>
  <si>
    <t>Estructurar el mapa de riesgos por sede e institución</t>
  </si>
  <si>
    <t>Socializar el mapa de riesgos por sede.</t>
  </si>
  <si>
    <t>Ubicar en cada sede el mapa de riesgos.</t>
  </si>
  <si>
    <t>Entregar via WhatsApp el mapa de riesgos de cada sede.</t>
  </si>
  <si>
    <t>Revisar el PEGir estructurado el año anterior</t>
  </si>
  <si>
    <t>Corregir lo correspondiente en el documento PEGIR</t>
  </si>
  <si>
    <t>Presentar al Consejo Académico el Proyecto</t>
  </si>
  <si>
    <t>Presentar al Consejo Directivo el Proyecto</t>
  </si>
  <si>
    <t>Dar a conocer el PEGIR institucional.</t>
  </si>
  <si>
    <t xml:space="preserve">Estructurar los procesos necesarios para la mitigación del riesgo en cada sede. </t>
  </si>
  <si>
    <t>Elaborar el Plan de Acción que permita desarrollar el PEGIR.</t>
  </si>
  <si>
    <t>Socilaizar el Plan de Acción.</t>
  </si>
  <si>
    <t>Evaluar el Plan de Acción.</t>
  </si>
  <si>
    <t>Manejo de guías</t>
  </si>
  <si>
    <t>Luis Rodrigo Hernández Bermeo</t>
  </si>
  <si>
    <t>luisrodrigo.0903@gmail.com</t>
  </si>
  <si>
    <t>TAREA AÑO 2020</t>
  </si>
  <si>
    <t>Ajustar el enfoque pedagógico con base a la realidad rural y a la efectividad de la práctica docente del año inmediatamente anterior.</t>
  </si>
  <si>
    <t>Revisar los proyectos de Jornada única establecidos, las actividades extracurriculares y los programas establecidos.</t>
  </si>
  <si>
    <t>Ajustar el enfoque pedagógico con base a la realidad rural.</t>
  </si>
  <si>
    <t>Socializar las actividades extracurriculares priorizadas con estudiantes y padres de familia.</t>
  </si>
  <si>
    <t>Socializar con la comunidad educativa los aspectos a incentivar en los docentes</t>
  </si>
  <si>
    <t>Socializar el enfoque pedagógico con los estudiantes.</t>
  </si>
  <si>
    <t>Socializar el enfoque pedagógico con los padres de familia.</t>
  </si>
  <si>
    <t>Coordinar con la Secretaría de Educación, las entidades de la alcaldía de Cúcuta y las organizaciones que están interesadas en establecer alianza con el colegio.</t>
  </si>
  <si>
    <t>Presentar los proyectos a las entidades aliadas.</t>
  </si>
  <si>
    <t>Acordar citas con las empresas y entidades.</t>
  </si>
  <si>
    <t>Establecer alianzas y convenios que ayuden al mejoramiento institucional.</t>
  </si>
  <si>
    <t>Realizar las visitas programadas.</t>
  </si>
  <si>
    <t>Exponer la metodología del PEI con los estudiantes y padres de familia.</t>
  </si>
  <si>
    <t>Organizar los proyectos de jornada única y ubicarlos en la plataforma Institucional.</t>
  </si>
  <si>
    <t>Identificar los resultados de las Pruebas Saber del año anterior y de los últimos tres años, además de los resultados académicos del año anterior.</t>
  </si>
  <si>
    <t>Priorizar contenidos para desarrollar la nivelación en el proceso.</t>
  </si>
  <si>
    <t>Presentarlo al Consejo Directivo.</t>
  </si>
  <si>
    <t>Elaborar el documento "Programa de Bienestar Laboral Instituto Técnico Rafael García Herreros"</t>
  </si>
  <si>
    <t>Establecer el cronograma del Programa.</t>
  </si>
  <si>
    <t>Identificar el avance en el Programa de Bienestar Laboral.</t>
  </si>
  <si>
    <t>Elaborar el presupuesto.</t>
  </si>
  <si>
    <t>Evaluar el proceso desarrollado con base en el Plan de Acción.</t>
  </si>
  <si>
    <t>Elaborar el documento "Contexto y Entorno del Instituto Técnico Rafael García Herreros"</t>
  </si>
  <si>
    <t>Incluir el documento en el PEI</t>
  </si>
  <si>
    <t>Desarrollar el Proyecto "Mi vida tiene un sentido"</t>
  </si>
  <si>
    <t>Evaluar el Proyecto "Mi vida tiene un propósito"</t>
  </si>
  <si>
    <t>Ajustar el proyecto con base en el resultado de la evaluación.</t>
  </si>
  <si>
    <t>Identificar los avances en el desarrollo de lo relacionado con el entorno y el contexto.</t>
  </si>
  <si>
    <t>Organizar el equipo de trabajo encargado de elaborar el documento.</t>
  </si>
  <si>
    <t>Convocar a los padres de familia a las respectivas reuniones sobre la forma de vincularse en el proceso .</t>
  </si>
  <si>
    <t>Consejo Directivo y Directivos</t>
  </si>
  <si>
    <t>Directivos y Consejo Académico</t>
  </si>
  <si>
    <t>Actualizar en el PEI el enfoque pedagógico de acuerdo a lo desarrollado en el año anterior.</t>
  </si>
  <si>
    <t>Socializar con docentes el enfoque pedagógico.</t>
  </si>
  <si>
    <t>Socializar con la comunidad educativa los aspectos a incentivar en los padres de familia.</t>
  </si>
  <si>
    <t>Actualizar el cronograma de visita a las empresas y entidades que aparecen en el registro institucional del sector productivo.</t>
  </si>
  <si>
    <t>Revisar los inventarios de cada sede basados en la realidad.</t>
  </si>
  <si>
    <t>Reorganizar los inventarios con base en la revisión.</t>
  </si>
  <si>
    <t>Estructurar el plan de consecusión de los elementos que se necesitan para el mejoramiento.</t>
  </si>
  <si>
    <t>Evaluar el proceso desarrollado.</t>
  </si>
  <si>
    <t>Identificar las entidades de apoyo establecido.</t>
  </si>
  <si>
    <t>Revisar la información de las necesidades del colegio.</t>
  </si>
  <si>
    <t>Equipo de Gestión y rector</t>
  </si>
  <si>
    <t>11/012022</t>
  </si>
  <si>
    <t>Revisar el documento entregado por el Equipo de Gestión del año anterior.</t>
  </si>
  <si>
    <t>Hacer las posibles correcciones.</t>
  </si>
  <si>
    <t>Presentar el documento para aprobación del Consejo Académico.</t>
  </si>
  <si>
    <t>Incluir en el PEI.</t>
  </si>
  <si>
    <t>Identificar la información desarrollada.</t>
  </si>
  <si>
    <t>Establecer los responsables del proceso de socialización.</t>
  </si>
  <si>
    <t>Definir las fechas del proceso de socialización.</t>
  </si>
  <si>
    <t>Desarrollar la socialización con los docentes.</t>
  </si>
  <si>
    <t>Desarrollar la socialización con los estudiantes.</t>
  </si>
  <si>
    <t>Desarrollar la socialización con los padres de familia.</t>
  </si>
  <si>
    <t>Desarrollar los diagnóstico por grado y área de acuerdo a la realidad del entorno y a la situación provocada por la pandemia.</t>
  </si>
  <si>
    <t>Revisar los diagnósticos estructurados el año anterior.</t>
  </si>
  <si>
    <t>Entregar y acompañar a los estudiantes para su desarrollo.</t>
  </si>
  <si>
    <t>Elaborar el informe por asignatura, grado y grupo.</t>
  </si>
  <si>
    <t>Aplicar el instrumento de evaluación de la clase con cada docente y presentar el informe.</t>
  </si>
  <si>
    <t>Aplicar el documento de evaluación de la clase con los estudiantes y presentar el informe.</t>
  </si>
  <si>
    <t>Acompañar el proceso con los docentes en el aula por parte de los directivos y presentar el informe..</t>
  </si>
  <si>
    <t>Verificar la práctica docente basados en los informes presentados.</t>
  </si>
  <si>
    <t>Identificar el enfoque pedagógico estructurado en el PEI.</t>
  </si>
  <si>
    <t>Verificar la práctica docente basados en los informes presentados en comparación con el proceso estructuado en el PEI.</t>
  </si>
  <si>
    <t>Elaborar el enfoque pedagógico renovado con base en la realidad de la zona rural y la práctica docente establecida.</t>
  </si>
  <si>
    <t>Elaborar el documento de evaluación del enfoque pedagógico con base en la realidad de la planta docente institucional.</t>
  </si>
  <si>
    <t>Elaborar el documento de evaluación del enfoque pedagógico con base en la realidad del sector rural.</t>
  </si>
  <si>
    <t>Aplicar los documentos elaborados.</t>
  </si>
  <si>
    <t>Verificar la pertinencia del enfoque pedagógico  estructurado.</t>
  </si>
  <si>
    <t>Revisar los proyectos de jornada única.</t>
  </si>
  <si>
    <t>Presentar las actividades las áreas.</t>
  </si>
  <si>
    <t>Presentar las actividades de los proyectos.</t>
  </si>
  <si>
    <t>Presentar las actividades de cada gestión.</t>
  </si>
  <si>
    <t>Estructurar las actividades que se deben desarrollar de acuerdo a lo establecido en los proyectos de jornada única.</t>
  </si>
  <si>
    <t>Estructurar las actividades que se deben desarrollar de acuerdo a lo establecido en las áreas.</t>
  </si>
  <si>
    <t>Estructurar las actividades que se deben desarrollar de acuerdo a lo establecido en los proyectos pedagógicos.</t>
  </si>
  <si>
    <t>Estructurar las actividades que se deben desarrollar de acuerdo a lo establecido en los equipos de gestión.</t>
  </si>
  <si>
    <t>Socializar las actividades que se deben desarrollar de acuerdo a lo establecido en los proyectos de jornada única.</t>
  </si>
  <si>
    <t>Socializar las actividades que se deben desarrollar de acuerdo a lo establecido en las áreas.</t>
  </si>
  <si>
    <t>Socializar las actividades que se deben desarrollar de acuerdo a lo establecido en los proyectos pedagógicos.</t>
  </si>
  <si>
    <t>Socializar las actividades que se deben desarrollar de acuerdo a lo establecido en los equipos de gestión.</t>
  </si>
  <si>
    <t xml:space="preserve">Desarrollar las actividades que se establecieron en los proyectos de jornada única. </t>
  </si>
  <si>
    <t xml:space="preserve">Desarrollar las actividades que se establecieron en las áreas. </t>
  </si>
  <si>
    <t>Desarrollar las actividades que se establecieron en los proyectos pedagógicos.</t>
  </si>
  <si>
    <t>Desarrollar las actividades que se establecieron en los equipos de gestión.</t>
  </si>
  <si>
    <t>Revisar el plan de incentivos para docentes.</t>
  </si>
  <si>
    <t>Verificar la viabilidad del proceso.</t>
  </si>
  <si>
    <t>Presentar el plan al Consejo Directivo.</t>
  </si>
  <si>
    <t>Socializar el plan de incentivos para docentes.</t>
  </si>
  <si>
    <t>Revisar el plan de incentivos para estudiantes.</t>
  </si>
  <si>
    <t>Socializar el plan de incentivos para estudiantes.</t>
  </si>
  <si>
    <t>Revisar el plan de incentivos para padres de familia.</t>
  </si>
  <si>
    <t>Socializar el plan de incentivos para padres de familia.</t>
  </si>
  <si>
    <t>Desarrollar el plan de incentivos para docentes.</t>
  </si>
  <si>
    <t>Desarrollar el plan de incentivos para estudiantes.</t>
  </si>
  <si>
    <t>Entregar los diagnósticos a los docentes para su desarrollo.</t>
  </si>
  <si>
    <t>Identificar el registro institucional del sector productivo.</t>
  </si>
  <si>
    <t>Anexar otras entidades o empresas que puedan pertenecer a ese registro.</t>
  </si>
  <si>
    <t>Verificar el cronograma presentado.</t>
  </si>
  <si>
    <t>Elaborar el nuevo cronograma para hacer las visitas correspondientes.</t>
  </si>
  <si>
    <t>Verificar cada una de las empresas que aparece en el registro del sector productivo actualizado.</t>
  </si>
  <si>
    <t>Verificar cada una de las entidades que aparece en el registro del sector productivo actualizado.</t>
  </si>
  <si>
    <t>Establecer la fecha de visita a cada empresa, con su responsable y presupuesto.</t>
  </si>
  <si>
    <t>Establecer la fecha de visita a cada entidad con su responsable y presupuesto.</t>
  </si>
  <si>
    <t>Realizar las visitas programadas a cada empresa.</t>
  </si>
  <si>
    <t>Presentar el informe del resultado de la visita.</t>
  </si>
  <si>
    <t>Realizar las visitas programadas a cada entidad.</t>
  </si>
  <si>
    <t>Elaborar el informe que permita concretar las posibles alianzas y convenios.</t>
  </si>
  <si>
    <t>Evaluar el impacto del proceso desarrollado.</t>
  </si>
  <si>
    <t>Elaborar el documento denominado: "Alianzas y Convenios con el Sector Productivo del Instituto Técnico Rafael García Herreros"</t>
  </si>
  <si>
    <t>Presentar el documento para aprobación del Consejo Directivo.</t>
  </si>
  <si>
    <t>Presentar el documento "Alianzas y Convenios con el Sector Productivo del Instituto Técnico Rafael García Herreros" a las empresas.</t>
  </si>
  <si>
    <t>Presentar el documento "Alianzas y Convenios con el Sector Productivo del Instituto Técnico Rafael García Herreros" a las entidades.</t>
  </si>
  <si>
    <t>Presentar el documento "Alianzas y Convenios con el Sector Productivo del Instituto Técnico Rafael García Herreros" a la Secretaría de Educación.</t>
  </si>
  <si>
    <t>Presentar el documento "Alianzas y Convenios con el Sector Productivo del Instituto Técnico Rafael García Herreros" a la Alcaldía y gobernación.</t>
  </si>
  <si>
    <t xml:space="preserve">Elaborar el Proyecto: "Formando en emprendimiento proyectamos el campo hacia el futuro"   </t>
  </si>
  <si>
    <t>Elaborar el Proyecto: "Mi huerta escolar permite el incentivo de la producción"</t>
  </si>
  <si>
    <t>Elaborar el Proyecto: "Cultivos para una mejor calidad de vida"</t>
  </si>
  <si>
    <t xml:space="preserve">Presentar el Proyecto: "Formando en emprendimiento proyectamos el campo hacia el futuro"   </t>
  </si>
  <si>
    <t>Presentar el Proyecto: "Mi huerta escolar permite el incentivo de la producción"</t>
  </si>
  <si>
    <t>Presentar el Proyecto: "Cultivos para una mejor calidad de vida"</t>
  </si>
  <si>
    <t xml:space="preserve">Evaluar el proceso del Proyecto: "Formando en emprendimiento proyectamos el campo hacia el futuro"   </t>
  </si>
  <si>
    <t>Evaluar el proceso del Proyecto: "Mi huerta escolar permite el incentivo de la producción"</t>
  </si>
  <si>
    <t>Evaluar el proceso del Proyecto: "Cultivos para una mejor calidad de vida"</t>
  </si>
  <si>
    <t>Identificar la practica docente desarrollada por los docentes.</t>
  </si>
  <si>
    <t>Verificar en el PEI el proceso metodológico establecido.</t>
  </si>
  <si>
    <t>Socializar el proceso metodológico con los docentes.</t>
  </si>
  <si>
    <t>Establecer la comparación del proceso metodológico establecido con la metodología aplicada por los docentes en las clases.</t>
  </si>
  <si>
    <t>Verificar si la metodología establecida en el PEI y la desarrollada por los docentes es acorde a la realidad del entorno y al momento actual.</t>
  </si>
  <si>
    <t>Elaborar el listado de las metodologías establecidas en el PEI que se ajustan a la realidad y al momento actual.</t>
  </si>
  <si>
    <t>Elaborar el listado de las metodologías de los docentes que se ajustan a la realidad y al momento actual.</t>
  </si>
  <si>
    <t>Hacer las posibles correcciones a los listados presentados.</t>
  </si>
  <si>
    <t>Elaborar el informe que permita concretar la metodología docente que sea pertinente y formativa.</t>
  </si>
  <si>
    <t>Revisar los documentos que muestren la estructura metodológica de la Escuela Nueva.</t>
  </si>
  <si>
    <t>Verificar la metodología de Escuela Nueva en el PEI.</t>
  </si>
  <si>
    <t>Verificar la metodología de Escuela Nueva en la práctica docente.</t>
  </si>
  <si>
    <t>Incluir en el PEI el proceso metodológico actualizado.</t>
  </si>
  <si>
    <t>Socializar con los docentes el proceso metodológico actualizado.</t>
  </si>
  <si>
    <t>Socializar con los estudiantes el proceso metodológico actualizado.</t>
  </si>
  <si>
    <t>Socializar con los padres de familia el proceso metodológico actualizado.</t>
  </si>
  <si>
    <t>Verificar la metodología empleada por cada docente de acuerdo a los formatos establecidos.</t>
  </si>
  <si>
    <t>Evaluar el proceso.</t>
  </si>
  <si>
    <t>Elaborar los formatos para verificar la metodología de cada docente.</t>
  </si>
  <si>
    <t>Elaborar los formatos para verificar el proceso evaluativo de cada docente.</t>
  </si>
  <si>
    <t>Elaborar los formatos para verificar el proceso recuperación de cada docente.</t>
  </si>
  <si>
    <t>Verificar el proceso evaluativo empleado por cada docente de acuerdo a los formatos establecidos.</t>
  </si>
  <si>
    <t>Verificar el proceso recuperación empleado por cada docente de acuerdo a los formatos establecidos.</t>
  </si>
  <si>
    <t>Analizar la información recolectada en los informes de la metodología.</t>
  </si>
  <si>
    <t>Analizar la información recolectada en los informes del proceso de evaluación.</t>
  </si>
  <si>
    <t>Analizar la información recolectada en los informes del proceso de recuperación.</t>
  </si>
  <si>
    <t>Establecer el Estilo de Enseñanza - Aprendizaje del Instituto Técnico Rafael García Herreros.</t>
  </si>
  <si>
    <t>Revisar los Planes de Área ajustados.</t>
  </si>
  <si>
    <t>Elaborar el informe a presentar a Web Colegios</t>
  </si>
  <si>
    <t>Conectar con Web Colegios</t>
  </si>
  <si>
    <t xml:space="preserve">Ubicarlos en la plataforma. </t>
  </si>
  <si>
    <t>Revisar los Planes de Aula ajustados.</t>
  </si>
  <si>
    <t>Revisar los Proyectos pedagógicos ajustados.</t>
  </si>
  <si>
    <t>Revisar los Proyectos de jornada única ajustados.</t>
  </si>
  <si>
    <t>Elaborar el proceso de acompañamiento por áreas.</t>
  </si>
  <si>
    <t>Elaborar el proceso de acompañamiento por proyectos pedagógicos.</t>
  </si>
  <si>
    <t>Elaborar el proceso de acompañamiento por proyectos de aula.</t>
  </si>
  <si>
    <t>Elaborar el proceso de acompañamiento por proyectos de jornada única.</t>
  </si>
  <si>
    <t>Estructurar el plan de acción y cronograma de áreas.</t>
  </si>
  <si>
    <t>Estructurar el plan de acción y cronograma de proyectos pedagógicos.</t>
  </si>
  <si>
    <t>Estructurar el plan de acción y cronograma de proyectos de aula.</t>
  </si>
  <si>
    <t>Estructurar el plan de acción y cronograma de proyectos de jornada única.</t>
  </si>
  <si>
    <t>Elaborar el plan de acción y cronograma unificado.</t>
  </si>
  <si>
    <t>Socializar el plan de acción y el cronograma unificado.</t>
  </si>
  <si>
    <t>Desarrollar el proceso establecido.</t>
  </si>
  <si>
    <t>Verificar con los docentes el proceso desarrollado.</t>
  </si>
  <si>
    <t>Verificar con los estudiantes el proceso desarrollado.</t>
  </si>
  <si>
    <t>Verificar con los padres de familia el proceso desarrollado.</t>
  </si>
  <si>
    <t>Presentar el informe del resultado del proceso de verificación.</t>
  </si>
  <si>
    <t>Estructurar las estrategias de formación en Pruebas Saber que se desarrolló en el año anterior.</t>
  </si>
  <si>
    <t>Identificar los resultados de las Pruebas Saber 2021</t>
  </si>
  <si>
    <t>Definir si el proceso aplicado permitió el mejoramiento.</t>
  </si>
  <si>
    <t>Elaborar el informe que muestre las actividades aplicadas que permitieron avanzar en el proceso.</t>
  </si>
  <si>
    <t>Elaborar el cronograma de aplicación de Pruebas Tipo Saber para todos los grados desde Transición hasta Once.</t>
  </si>
  <si>
    <t>Elaborar las pruebas a utilizar.</t>
  </si>
  <si>
    <t>Definir los elementos, procesos y responsables del proceso de aplicación de Pruebas Saber 2022.</t>
  </si>
  <si>
    <t>Elaborar el material y los libros de Preparación para las Pruebas Saber 11</t>
  </si>
  <si>
    <t>Estructurar el proceso de Evaluación en la Educación Media.</t>
  </si>
  <si>
    <t>Estructurar el proceso de Evaluación en cada grado de Transición a Noveno.</t>
  </si>
  <si>
    <t>Estructurar las estrategias evaluativas Tipo Saber en cada grado de Transición a Noveno.</t>
  </si>
  <si>
    <t>Estructurar las estrategias evaluativas Tipo Saber en la Educación Media.</t>
  </si>
  <si>
    <t>Desarrollar las estrategias evaluativas Tipo Saber desde Transición hasta Once.</t>
  </si>
  <si>
    <t>Verificar los resultados internamente.</t>
  </si>
  <si>
    <t>Evaluar el impacto causado.</t>
  </si>
  <si>
    <t>Comparar el proceso con los resultados de las pruebas externas.</t>
  </si>
  <si>
    <t>Identicar los resultados de las Pruebas Saber 11  2021.</t>
  </si>
  <si>
    <t>Identicar los resultados de las Pruebas Saber 11 del trienio 2019 - 2021.</t>
  </si>
  <si>
    <t>Identificar los resultados de las Pruebas Internas 2021</t>
  </si>
  <si>
    <t>Establecer el comparativo y la ubicación del colegio a nivel nacional, departamental, municipal y regional.</t>
  </si>
  <si>
    <t>Analizar los resultados de los diagnósticos.</t>
  </si>
  <si>
    <t>Verificar los documentos elaborados donde aparece la prirización de contenidos.</t>
  </si>
  <si>
    <t>Verificar los planes de aula 2022 establecidos para la nivelación a raíz del proceso desarrollado debido a la pandemia.</t>
  </si>
  <si>
    <t>Elaborar el Plan de Aula 2022.</t>
  </si>
  <si>
    <t>Evaluar el proceso desarrollado en tiempo de pandemia.</t>
  </si>
  <si>
    <t>Establecer la ruta de acompañamiento para el mejoramiento de resultados 2022.</t>
  </si>
  <si>
    <t>Definir las estrategias a utilizar en el proceso metodológico 2022 para el mejoramiento en los resultados.</t>
  </si>
  <si>
    <t>Definir las estrategias a utilizar en el proceso evaluativo 2022 para el mejoramiento en los resultados..</t>
  </si>
  <si>
    <t>Desarrollar las estrategias metodológicas definidas.</t>
  </si>
  <si>
    <t>Evaluar el impacto y mejoramiento establecido de acuerdo a las estrategias metodológicas aplicadas.</t>
  </si>
  <si>
    <t>Desarrollar las estrategias evaluativas definidas.</t>
  </si>
  <si>
    <t>Evaluar el impacto y mejoramiento establecido de acuerdo a las estrategias evaluativas aplicadas.</t>
  </si>
  <si>
    <t>Verificar cada inventario por sede.</t>
  </si>
  <si>
    <t>Asignar responsable de la revisión.</t>
  </si>
  <si>
    <t>Hacer la revisión del inventario con base en lo que existe en cada sede.</t>
  </si>
  <si>
    <t>Identificar el estado de cada elemento escrito en el inventario.</t>
  </si>
  <si>
    <t>Identificar el responsable de la actualización del inventario por sede.</t>
  </si>
  <si>
    <t>Identificar el responsable de la actualización del inventario institucional.</t>
  </si>
  <si>
    <t>Organizar el nuevo inventario por sede.</t>
  </si>
  <si>
    <t>Organizar el nuevo inventario institucional.</t>
  </si>
  <si>
    <t>Directivos docentes</t>
  </si>
  <si>
    <t>Equipos por áreas</t>
  </si>
  <si>
    <t>Equipos por Proyectos pedagógicos</t>
  </si>
  <si>
    <t>Equipos por Proyectos de Jornada Única</t>
  </si>
  <si>
    <t>Equipos por Gestiones</t>
  </si>
  <si>
    <t>Consejo Académico, Consejo Directivo y Directivos docentes</t>
  </si>
  <si>
    <t>Desarrollar el plan de incentivos para padres de familia.</t>
  </si>
  <si>
    <t>Docentes por grado</t>
  </si>
  <si>
    <t>Equipo de la Gestión Administrativa</t>
  </si>
  <si>
    <t>Organizar el listado de elementos necesarios.</t>
  </si>
  <si>
    <t>Identificar entidades de apoyo.</t>
  </si>
  <si>
    <t>Presentar el documento a Consejo Directivo.</t>
  </si>
  <si>
    <t>Evaluar la organización de los inventarios.</t>
  </si>
  <si>
    <t>Verificar el desarrollo de los compromisos adquiridos.</t>
  </si>
  <si>
    <t>Verificar si lo estructurado está de acuerdo a la realidad.</t>
  </si>
  <si>
    <t>Identificar las necesidades de material didáctico.</t>
  </si>
  <si>
    <t>Identificar las necesidades de elementos tecnológicos.</t>
  </si>
  <si>
    <t>Revisar los inventarios.</t>
  </si>
  <si>
    <t>Elaborar los presupuestos.</t>
  </si>
  <si>
    <t>Identificar entidades gubernamentales que puedan ayudar en la consecución de material didáctico.</t>
  </si>
  <si>
    <t xml:space="preserve">Identificar entidades gubernamentales que puedan ayudar en la consecución de material tecnológico. </t>
  </si>
  <si>
    <t>Identificar entidades no gubernamentales que puedan ayudar en la consecución de material didáctico.</t>
  </si>
  <si>
    <t xml:space="preserve">Identificar entidades no gubernamentales que puedan ayudar en la consecución de material tecnológico. </t>
  </si>
  <si>
    <t>Entregar el proyecto en cada entidad identificada.</t>
  </si>
  <si>
    <t>Conectar con las entidades para verificar las posibilidades.</t>
  </si>
  <si>
    <t>Verificar la aceptación por parte de las entidades no gubernamentales.</t>
  </si>
  <si>
    <t>Verificar la aceptación por parte de las entidades gubernamentales.</t>
  </si>
  <si>
    <t>Establecer el nuevo inventario con base en el material adquirido.</t>
  </si>
  <si>
    <t>Establecer en el cronograma las COE para las sedes de bachillerato.</t>
  </si>
  <si>
    <t>Establecer en el cronograma las COEP para las sedes de Escuela Nueva.</t>
  </si>
  <si>
    <t>Cumplir las fechas establecidas en el cronograma.</t>
  </si>
  <si>
    <t>Citar a los integrantes de cada comisión.</t>
  </si>
  <si>
    <t>Identificar los estudiantes que presentan dificultades en una o dos áreas.</t>
  </si>
  <si>
    <t>Citar a los padres de familia de los estudiantes que presentan dificultades en tres áreas o más.</t>
  </si>
  <si>
    <t>Identificar los estudiantes que presentan dificultades en tres áreas o más.</t>
  </si>
  <si>
    <t xml:space="preserve">Verificar el proceso realizado en el periodo anterior junto con los compromisos adquiridos. </t>
  </si>
  <si>
    <t>Establecer la situación de cada estudiante y las posibles causas del bajo rendimiento escolar.</t>
  </si>
  <si>
    <t>Analizar lo que se está desarrollando durante el proceso y la importancia de la compañía y el apoyo por parte de los padres de familia.</t>
  </si>
  <si>
    <t xml:space="preserve">Verificar el proceso realizado durante el periodo y lo que establece el SIEE. </t>
  </si>
  <si>
    <t>Verificar lo que establece el debido Proceso Académico en el Sistema Institucional de Evaluación de los Estudiantes e informar a los padres de familia del proceso a seguir.</t>
  </si>
  <si>
    <t>Se identifican los responsables del proceso de acompañamiento.</t>
  </si>
  <si>
    <t>Se identifica el plan de acompañamiento para cada estudiante.</t>
  </si>
  <si>
    <t>Se evalúa el impacto del Plan en el mejoramiento esperado.</t>
  </si>
  <si>
    <t>El Coordinador, la orientadora, los docentes, los padres de familia y el estudiante desarrollan lo estructurado en el plan de acompañamiento a cada estudiante.</t>
  </si>
  <si>
    <t>El colegio organiza las estrategias de intervención y mejoramiento para cada estudiante.</t>
  </si>
  <si>
    <t>Los padres de familia identifican su aporte desde la casa y en comunicación constante con el colegio.</t>
  </si>
  <si>
    <t>Los estudiantes verifican su responsabilidad en el proceso.</t>
  </si>
  <si>
    <t>Se reúnen los padres de familia, cada estudiante, docentes, orientadora y coordinador para establecer el cronograma de trabajo.</t>
  </si>
  <si>
    <t>Se desarrolla el cronograma establecido.</t>
  </si>
  <si>
    <t>Se evalúan resultados.</t>
  </si>
  <si>
    <t>Se reúnen los padres de familia, cada estudiante, docentes, orientadora y coordinador para verificar lo establecido.</t>
  </si>
  <si>
    <t>Los docentes elaboran el material establecido y lo entregan a cada estudiante.</t>
  </si>
  <si>
    <t>La Comisión establece el cronograma.</t>
  </si>
  <si>
    <t>El estudiante desarrolla lo planteado.</t>
  </si>
  <si>
    <t>Verificación de lo establecido por la comisión de Evaluación.</t>
  </si>
  <si>
    <t>Evaluar las estrategias planteadas.</t>
  </si>
  <si>
    <t>Evaluar el acompañamiento de padres de familia y/o acudientes.</t>
  </si>
  <si>
    <t>Verificar el cumplimiento y mejoramiento por parte de cada estudiante.</t>
  </si>
  <si>
    <t>Elaborar el Plan de Acción para la consecución de los elementos necesarios.</t>
  </si>
  <si>
    <t>Identificar los insumos con los que se cuenta para la elaboración del Programa.</t>
  </si>
  <si>
    <t>Verificar con qué se cuenta y qué se ha hecho en los años anteriores en esta materia.</t>
  </si>
  <si>
    <t>Organizar el equipo responsable de la elaboración del Plan.</t>
  </si>
  <si>
    <t>Elaborar el documento.</t>
  </si>
  <si>
    <t>Revisar el documento elaborado.</t>
  </si>
  <si>
    <t>Identificar la viabilidad del programa.</t>
  </si>
  <si>
    <t>Identificar los responsables de la presentación del Plan.</t>
  </si>
  <si>
    <t>Presentar el Plan al Consejo Directivo.</t>
  </si>
  <si>
    <t>Establecer las actividades a desarrollar.</t>
  </si>
  <si>
    <t>Establecer las fechas.</t>
  </si>
  <si>
    <t>Establecer los responsables.</t>
  </si>
  <si>
    <t>Socializar el cronograma elaborado.</t>
  </si>
  <si>
    <t>De acuerdo a las actividades programadas identificar las tareas.</t>
  </si>
  <si>
    <t>Identificar los responsables por tarea.</t>
  </si>
  <si>
    <t>Identificar la fecha de desarrollo de cada tarea.</t>
  </si>
  <si>
    <t>Socializar el Plan de Acción.</t>
  </si>
  <si>
    <t>Identificar la forma de evaluar el Programa.</t>
  </si>
  <si>
    <t>Establecer los tiempos de evaluación.</t>
  </si>
  <si>
    <t>Hacer los ajustes necesarios.</t>
  </si>
  <si>
    <t>Elaborar el nuevo cdocumento.</t>
  </si>
  <si>
    <t>Identificar las entidades que han venido colaborando en la consecución de lo necesario para el bienestar de los docentes.</t>
  </si>
  <si>
    <t>Identificar las nuevas entidades que puedan aportar en la consecución de lo necesario para el bienestar de los docentes.</t>
  </si>
  <si>
    <t>Hacer cercanía con la Secretaría de Educación y la Alcaldía para la obtención del material necesario.</t>
  </si>
  <si>
    <t>Elaborar el listado de las entidades que según lo desarrollado pueden colaborar en el proceso.</t>
  </si>
  <si>
    <t>Establecer las necesidades.</t>
  </si>
  <si>
    <t>Verificar lo que se tiene.</t>
  </si>
  <si>
    <t>Elaborar el listado de necedsidades por orden jerárquico.</t>
  </si>
  <si>
    <t>Establecer el valor que se requiere recolectar y las posibles entidades de apoyo.</t>
  </si>
  <si>
    <t>Verificar lo establecido en el plan de acción.</t>
  </si>
  <si>
    <t>Verificar el listado de entidades de apoyo.</t>
  </si>
  <si>
    <t>Verificar el presupuesto.</t>
  </si>
  <si>
    <t>Hacer la veriifcación de los avances y dificultades en el programa.</t>
  </si>
  <si>
    <t>Revisar lo elaborado en años anteriores en relación con el entorno y el contexto.</t>
  </si>
  <si>
    <t>Verificar lo escrito en el Proyecto Educativo Institucional relacionado con el entorno y el contexto.</t>
  </si>
  <si>
    <t>Analizar la realidad de la zona en el pasado.</t>
  </si>
  <si>
    <t>Analizar la realidad de la zona en el presente.</t>
  </si>
  <si>
    <t>Definir el equipo de trabajo para el desarrollo del documento.</t>
  </si>
  <si>
    <t>Establecer las responsabilidades de cada integrante.</t>
  </si>
  <si>
    <t>Identificar los tiempos.</t>
  </si>
  <si>
    <t>Definir el responsable del equipo de trabajo para el desarrollo del documento.</t>
  </si>
  <si>
    <t>Leer lo desarrollado hasta el momento.</t>
  </si>
  <si>
    <t>Estructurar la información.</t>
  </si>
  <si>
    <t>Elaborar el documento Contexto y Entorno del Instituto Técnico Rafael García Herreros.</t>
  </si>
  <si>
    <t>Presentar el documento a la institución.</t>
  </si>
  <si>
    <t>Revisión del documento por parte del Consejo Académico.</t>
  </si>
  <si>
    <t>Identificar el responsable de incluir el documento en el PEI.</t>
  </si>
  <si>
    <t>Hacer el ajuste al PEI 2022.</t>
  </si>
  <si>
    <t>Volver a socializar el Proyecto "Mi vida tiene un propósito" con docentes.</t>
  </si>
  <si>
    <t>Socializar el Proyecto "Mi vida tiene un propósito" con padres de familia.</t>
  </si>
  <si>
    <t>Socializar el Proyecto "Mi vida tiene un propósito" con estudiantes.</t>
  </si>
  <si>
    <t>Socializar el Proyecto "Mi vida tiene un propósito" con la SEM.</t>
  </si>
  <si>
    <t>Analizar la respuesta dada por el Consejo Directivo.</t>
  </si>
  <si>
    <t>Elaborar el proyecto: "En busca de material tecnológico que mejore el ITRGH"</t>
  </si>
  <si>
    <t>Elaborar el proyecto: "En busca de material didáctico que mejore el ITRGH"</t>
  </si>
  <si>
    <t>Analizar el número de entidades identifcadas con el número de entidades visitadas.</t>
  </si>
  <si>
    <t>Comisiones de Evaluación</t>
  </si>
  <si>
    <t>La Comisión establece los estudiantes que necesitan el apoyo y acompañamiento para el mejoramiento.</t>
  </si>
  <si>
    <t>Padres de familia</t>
  </si>
  <si>
    <t>Estudiantes focalizados</t>
  </si>
  <si>
    <t>El padre de familia acompaña el proceso y mantiene diálogo con el coordinador, orientadora y docentes.</t>
  </si>
  <si>
    <t>Entregar las actividades a los docentes para desarrollar.</t>
  </si>
  <si>
    <t>Fotocopiar los insumos necesarios.</t>
  </si>
  <si>
    <t>Desarrollar las actividades en Escuela Nueva.</t>
  </si>
  <si>
    <t>Desarrollar las actividades de Secundaria.</t>
  </si>
  <si>
    <t>Evaluar el rpoceso desarrollado en Transición.</t>
  </si>
  <si>
    <t>Evaluar el rpoceso desarrollado en básica Primaria.</t>
  </si>
  <si>
    <t>Evaluar el Proceso desarrolado en Secundaria.</t>
  </si>
  <si>
    <t>Evaluar el proceso desarrollado en la Educación Media.</t>
  </si>
  <si>
    <t>Analizar lo evaluado en cada ciclo.</t>
  </si>
  <si>
    <t>Presentar los avance y dificultades.</t>
  </si>
  <si>
    <t>Reorganizar el proyecto con base en lo evaluado.</t>
  </si>
  <si>
    <t>Presentar el nuevo proyecto a la institución.</t>
  </si>
  <si>
    <t>Definir las personas y los responsables de cada encuentro.</t>
  </si>
  <si>
    <t>Establecer el listado de posibles encuentros con los padres de familia por sedes.</t>
  </si>
  <si>
    <t>Definir las fechas.</t>
  </si>
  <si>
    <t>Estructurar los encuentros dentro del cronograma de actividades.</t>
  </si>
  <si>
    <t>Establecer los encuentros con los padres de familia.</t>
  </si>
  <si>
    <t>Desarrollar los encuentros con los padres de familia.</t>
  </si>
  <si>
    <t>Verificar la participación de los padres de familia en los encuentros.</t>
  </si>
  <si>
    <t>Establecer avances y dificultades.</t>
  </si>
  <si>
    <t>Estructurar el esquema a desarrollar en cada encuentro.</t>
  </si>
  <si>
    <t>Hacer las citaciones a los padres de familia.</t>
  </si>
  <si>
    <t>Elaborar el material necesario para el desarrollo de cada encuentro.</t>
  </si>
  <si>
    <t>Analizar el número de estudiantes con los padres de familia presentes en cada encuentro.</t>
  </si>
  <si>
    <t xml:space="preserve">Identificar el nivel de participación de los padres. </t>
  </si>
  <si>
    <t>Desarrollar cada encuentro de acuerdo a lo programado.</t>
  </si>
  <si>
    <t>Ajustar la participación en cada encuentro con miras al siguiente encuentro.</t>
  </si>
  <si>
    <t>Informar a la dirección institucional del proceso desarrolla y el nivel de participación.</t>
  </si>
  <si>
    <t>Establecer los avances de cada encuentro.</t>
  </si>
  <si>
    <t>Establecer las dificultades de cada encuentro.</t>
  </si>
  <si>
    <t>Socializar los avances y dificultades.</t>
  </si>
  <si>
    <t>Construir el plan de mejoramiento.</t>
  </si>
  <si>
    <t>Presentar las reuniones programadas por la institución con la participación de los padres de familia.</t>
  </si>
  <si>
    <t>Programar la reunión del Consejo de Padres de familia.</t>
  </si>
  <si>
    <t>Presentar en la reunión de padres de familia la vinculación de éstos en las diferentes realidades del colegio.</t>
  </si>
  <si>
    <t>Construir el plan de trabajo que vincula a los padres de familia en las diferentes actividades.</t>
  </si>
  <si>
    <t>Socializar el plan de trabajo que vincula a los padres de familia.</t>
  </si>
  <si>
    <t>Organizar el cronograma.</t>
  </si>
  <si>
    <t>Mostrar el cronograma organizado.</t>
  </si>
  <si>
    <t>Establecer los medios para convocar a los padres de familia.</t>
  </si>
  <si>
    <t>Citar a los padres para las reuniones programadas.</t>
  </si>
  <si>
    <t>Desarrollar lo planeado.</t>
  </si>
  <si>
    <t>Verificar los avances y las dificultades.</t>
  </si>
  <si>
    <t>Retroalimentar el proceso con miras al mejoramiento.</t>
  </si>
  <si>
    <t>Revisar el Proyecto presentado.</t>
  </si>
  <si>
    <t>Socializar el proyecto.</t>
  </si>
  <si>
    <t>Verificar si los riesgos escritos en el PEGIR corresponden a la realidad.</t>
  </si>
  <si>
    <t>Ajustar el discurso sobre los riesgos por sede.</t>
  </si>
  <si>
    <t>Estructurar la información establecida.</t>
  </si>
  <si>
    <t>Identificar los responsables de la elaboración del mapa de riesgos por sede.</t>
  </si>
  <si>
    <t>Organizar la encuesta establecida.</t>
  </si>
  <si>
    <t>Definir la información real y actualizada de los risgos en cada sede.</t>
  </si>
  <si>
    <t>Elaborar el bosquejo de cada sede sobre los riesgos existentes.</t>
  </si>
  <si>
    <t>Elaborar un mapa que permita identiifcar los riesgos en cada sede.</t>
  </si>
  <si>
    <t>Corregir y comparar la información entre las diferentes sedes.</t>
  </si>
  <si>
    <t>Elaborar el mapa de riesgos del Instituto Técnico Rafael García Herreros.</t>
  </si>
  <si>
    <t>Leer el PEGIR desarrollado en el año anterior.</t>
  </si>
  <si>
    <t>Revisar si se ajusta a la realidad.</t>
  </si>
  <si>
    <t>Corregir los errores y todo aquello que no se ajuste a la realidad.</t>
  </si>
  <si>
    <t>Presentar el nuevo PEGIR corregido.</t>
  </si>
  <si>
    <t>Presentar el documento al Consejo Académico.</t>
  </si>
  <si>
    <t>Presentar el documento al Consejo Directivo.</t>
  </si>
  <si>
    <t>Aprobar el documento por parte del Consejo Directivo.</t>
  </si>
  <si>
    <t>Socializar el PEGIR con el Consejo Académico y el Consejo Directivo.</t>
  </si>
  <si>
    <t>Socializar el PEGIR con los docentes.</t>
  </si>
  <si>
    <t>Socializar el PEGIR con los padres de familia.</t>
  </si>
  <si>
    <t>Socializar el PEGIR con los estudiantes.</t>
  </si>
  <si>
    <t>Revisar las actividades que se desprenden del PEGIR.</t>
  </si>
  <si>
    <t>Identificar fechas de posible ejecucuión.</t>
  </si>
  <si>
    <t>Identificar responsables.</t>
  </si>
  <si>
    <t>Elaborar el Plan de Acción del PEGIR.</t>
  </si>
  <si>
    <t>Establecer el cronograma de intervención para cada riesgo identificado.</t>
  </si>
  <si>
    <t>Identificar en orden jerárquico la intervención con miras a disminuir el riesgo.</t>
  </si>
  <si>
    <t>Identificar fechas y responsables.</t>
  </si>
  <si>
    <t>Elaborar el cronograma de intervención para mitigar el impacto de cada riesgo.</t>
  </si>
  <si>
    <t>Elaborar el Proyecto: "Las herramientos del progreso: cría de especies menores"</t>
  </si>
  <si>
    <t>Presentar el Proyecto: "Las herramientas del progreso: cría de especies menores"</t>
  </si>
  <si>
    <t>Evaluar el proceso del Proyecto: "Las herramientas del progreso: cría de especies menores"</t>
  </si>
  <si>
    <t>Existe el Gobierno Escolar organizado y se han actualizado los planes y programas necesarios.</t>
  </si>
  <si>
    <t>El clima institucional es favorable para el desarrollo de las actividades y proyectos.</t>
  </si>
  <si>
    <t xml:space="preserve">Existen unos compromisos establecidos para el mejoramiento institucional. </t>
  </si>
  <si>
    <t>Los planes y proyectos establecidos se deben desarrollar durante el proceso.</t>
  </si>
  <si>
    <t>Se organizaó el proceso escolar nuevo que permite la unificación de criterios, la elaboración de guías de aprendizaje y un mayor compromiso de los padres de familia.</t>
  </si>
  <si>
    <t>Está organizado un proceso de acompañamiento que permite identificar avances y dificultades.</t>
  </si>
  <si>
    <t>El tiempo de pandemia ha dificultado todos los procesos pero se ha ganado en algunos campos que hay que fortalecer en el momento de volver al aula.</t>
  </si>
  <si>
    <t>El colegio está organizado para ofrecer mejor servicio a los estudiantes en el ámbito pedagógico.</t>
  </si>
  <si>
    <t>El compromiso de los directivos y docentes ha permitido la organización del colegio y se espera tener la oportunidad de desarroolar los procesos en presencialidad.</t>
  </si>
  <si>
    <t>El Programa de Alimentación Escolar en la institución fue un incentivo para la comunidad educativa.</t>
  </si>
  <si>
    <t xml:space="preserve">Durante el trabajo en casa se pudo elaborar los proyectos pedgógicos y de jornada única que tienen vinculación con la comunidad educativa. </t>
  </si>
  <si>
    <t>El conflicto armado ha generado miedo y zozobra que no ha permitido el desarrollo de la presencialidad y el servicio del transporte.</t>
  </si>
  <si>
    <t>El trabajo de los padres en casa ha generado el deseo de volver a las aulas y la necesidad de la formación en la escuela.</t>
  </si>
  <si>
    <t>Proponer a las entidades del Estado y no gubernamentales la vinculación con la Institución a través de la donación de material didáctico y tecnológico.</t>
  </si>
  <si>
    <t>Evaluar los estilos de enseñanza aprendizaje utilizados por los docentes en la práctica educativa en concordancia con el PEI.</t>
  </si>
  <si>
    <t>Rediseñar el "Contexto y Entorno Instituto Técnico Rafael García Herreros".</t>
  </si>
  <si>
    <t>Desarrollar el proyecto "Mi vida tiene un propósito".</t>
  </si>
  <si>
    <t>Evaluar el impacto del PEGIR.</t>
  </si>
  <si>
    <t>Generar la Alianza sector productivo - colegio.</t>
  </si>
  <si>
    <t>Definir el estilo de aprendizaje del Instituto Técnico Rafael García Herreros.</t>
  </si>
  <si>
    <t>Evaluar el impacto de los planes de área, aula y proyectos pedagógicos.</t>
  </si>
  <si>
    <t>Evaluar el impacto del plan de trabajo de intervención de las familias en el proceso educativo.</t>
  </si>
  <si>
    <t>Ajustar el PEGIR.</t>
  </si>
  <si>
    <t>Organizar el PEGIR.</t>
  </si>
  <si>
    <t>Organizar el plan de trabajo de participación de las familias en el proceso educativo.</t>
  </si>
  <si>
    <t>Priorizar y analizar estudiantes con bajo desempeño escolar y diferentes falencias.</t>
  </si>
  <si>
    <t>Presentar la metodología establecida en el PEI con los  docentes.</t>
  </si>
  <si>
    <t>Gestionar el ingreso a las empresas del sector rural y urbano que beneficien el proceso educativo.</t>
  </si>
  <si>
    <t>Crear el Modelo de Incentivos de Aprendizaje del Instituto Técnico Rafael García Herreros.</t>
  </si>
  <si>
    <t>Direccionamiento estratégico y horizonte institucional</t>
  </si>
  <si>
    <t>Actualmente existe la articulación con el Centro Tecnológico de Cúcuta para empezar la Técnica en el 2022.</t>
  </si>
  <si>
    <t>Reactivar el sector productivo y gestionar la articulación de la Técnica. Actualmente la articulación con la CTC para la implementación de la técnica laboral en Zootecnia.</t>
  </si>
  <si>
    <t>Hay necesidad de mejoramiento de las condiciones para el desarrollo de lo que se ha estructurado y que tenga en cuenta los cambios que se han realizado en los últimos años. Ha sido muy difícil la organización institucional por el sinnumero de problemas del contexto y de la falta de compromiso del Estado para dar soluciones efectivas y significativas.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</si>
</sst>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yyyy;@"/>
    <numFmt numFmtId="166" formatCode="&quot;$&quot;\ #,##0.00;[Red]&quot;$&quot;\ #,##0.00"/>
  </numFmts>
  <fonts count="71" x14ac:knownFonts="1">
    <font>
      <sz val="8"/>
      <color indexed="8"/>
      <name val="Arial"/>
      <family val="2"/>
    </font>
    <font>
      <sz val="11"/>
      <color indexed="8"/>
      <name val="Calibri"/>
      <family val="2"/>
    </font>
    <font>
      <b/>
      <sz val="12"/>
      <color indexed="8"/>
      <name val="Arial"/>
      <family val="2"/>
    </font>
    <font>
      <b/>
      <sz val="8"/>
      <color indexed="8"/>
      <name val="Arial"/>
      <family val="2"/>
    </font>
    <font>
      <b/>
      <sz val="12"/>
      <color indexed="8"/>
      <name val="Times New Roman"/>
      <family val="1"/>
    </font>
    <font>
      <b/>
      <sz val="11"/>
      <color indexed="8"/>
      <name val="Arial"/>
      <family val="2"/>
    </font>
    <font>
      <sz val="12"/>
      <color indexed="8"/>
      <name val="Arial"/>
      <family val="2"/>
    </font>
    <font>
      <sz val="9"/>
      <color indexed="8"/>
      <name val="Arial"/>
      <family val="2"/>
    </font>
    <font>
      <b/>
      <sz val="9"/>
      <color indexed="8"/>
      <name val="Arial"/>
      <family val="2"/>
    </font>
    <font>
      <sz val="10"/>
      <color indexed="8"/>
      <name val="Arial"/>
      <family val="2"/>
    </font>
    <font>
      <sz val="11"/>
      <color indexed="8"/>
      <name val="Arial"/>
      <family val="2"/>
    </font>
    <font>
      <b/>
      <sz val="10"/>
      <color indexed="8"/>
      <name val="Arial"/>
      <family val="2"/>
    </font>
    <font>
      <sz val="9"/>
      <name val="Arial"/>
      <family val="2"/>
    </font>
    <font>
      <sz val="11"/>
      <color indexed="8"/>
      <name val="Calibri"/>
      <family val="2"/>
    </font>
    <font>
      <sz val="10"/>
      <color indexed="8"/>
      <name val="Calibri"/>
      <family val="2"/>
    </font>
    <font>
      <sz val="8"/>
      <name val="Arial"/>
      <family val="2"/>
    </font>
    <font>
      <b/>
      <sz val="10"/>
      <name val="Arial"/>
      <family val="2"/>
    </font>
    <font>
      <b/>
      <sz val="9"/>
      <name val="Arial"/>
      <family val="2"/>
    </font>
    <font>
      <sz val="8"/>
      <color indexed="8"/>
      <name val="Arial"/>
      <family val="2"/>
    </font>
    <font>
      <b/>
      <sz val="8"/>
      <color indexed="8"/>
      <name val="Calibri"/>
      <family val="2"/>
    </font>
    <font>
      <b/>
      <sz val="16"/>
      <color indexed="8"/>
      <name val="Arial"/>
      <family val="2"/>
    </font>
    <font>
      <sz val="9"/>
      <color indexed="8"/>
      <name val="Calibri"/>
      <family val="2"/>
    </font>
    <font>
      <sz val="10"/>
      <name val="Arial"/>
      <family val="2"/>
    </font>
    <font>
      <sz val="11"/>
      <color indexed="8"/>
      <name val="Calibri"/>
      <family val="2"/>
    </font>
    <font>
      <b/>
      <sz val="11"/>
      <color indexed="8"/>
      <name val="Calibri"/>
      <family val="2"/>
    </font>
    <font>
      <sz val="11"/>
      <color indexed="56"/>
      <name val="Calibri"/>
      <family val="2"/>
    </font>
    <font>
      <b/>
      <sz val="9"/>
      <color indexed="56"/>
      <name val="Arial"/>
      <family val="2"/>
    </font>
    <font>
      <b/>
      <sz val="8"/>
      <color indexed="56"/>
      <name val="Arial"/>
      <family val="2"/>
    </font>
    <font>
      <b/>
      <sz val="10"/>
      <color indexed="9"/>
      <name val="Arial"/>
      <family val="2"/>
    </font>
    <font>
      <b/>
      <sz val="9"/>
      <color indexed="8"/>
      <name val="Calibri"/>
      <family val="2"/>
    </font>
    <font>
      <b/>
      <sz val="10"/>
      <color indexed="8"/>
      <name val="Calibri"/>
      <family val="2"/>
    </font>
    <font>
      <sz val="10"/>
      <color indexed="9"/>
      <name val="Arial"/>
      <family val="2"/>
    </font>
    <font>
      <sz val="8"/>
      <color indexed="9"/>
      <name val="Arial"/>
      <family val="2"/>
    </font>
    <font>
      <b/>
      <sz val="18"/>
      <color indexed="42"/>
      <name val="Arial"/>
      <family val="2"/>
    </font>
    <font>
      <b/>
      <sz val="8"/>
      <color indexed="8"/>
      <name val="Calibri"/>
      <family val="2"/>
    </font>
    <font>
      <b/>
      <sz val="14"/>
      <color indexed="9"/>
      <name val="Arial"/>
      <family val="2"/>
    </font>
    <font>
      <sz val="12"/>
      <color indexed="42"/>
      <name val="Arial"/>
      <family val="2"/>
    </font>
    <font>
      <b/>
      <sz val="12"/>
      <color indexed="42"/>
      <name val="Arial"/>
      <family val="2"/>
    </font>
    <font>
      <sz val="11"/>
      <name val="Arial"/>
      <family val="2"/>
    </font>
    <font>
      <b/>
      <sz val="11"/>
      <color indexed="9"/>
      <name val="Arial"/>
      <family val="2"/>
    </font>
    <font>
      <b/>
      <sz val="12"/>
      <color indexed="9"/>
      <name val="Arial"/>
      <family val="2"/>
    </font>
    <font>
      <sz val="9"/>
      <color indexed="81"/>
      <name val="Tahoma"/>
      <family val="2"/>
    </font>
    <font>
      <b/>
      <sz val="9"/>
      <color indexed="81"/>
      <name val="Tahoma"/>
      <family val="2"/>
    </font>
    <font>
      <b/>
      <sz val="12"/>
      <name val="Verdana"/>
      <family val="2"/>
    </font>
    <font>
      <b/>
      <sz val="12"/>
      <name val="Arial"/>
      <family val="2"/>
    </font>
    <font>
      <b/>
      <sz val="12"/>
      <color indexed="8"/>
      <name val="Verdana"/>
      <family val="2"/>
    </font>
    <font>
      <b/>
      <sz val="16"/>
      <name val="Verdana"/>
      <family val="2"/>
    </font>
    <font>
      <sz val="12"/>
      <name val="Verdana"/>
      <family val="2"/>
    </font>
    <font>
      <b/>
      <sz val="14"/>
      <name val="Arial"/>
      <family val="2"/>
    </font>
    <font>
      <sz val="12"/>
      <name val="Arial"/>
      <family val="2"/>
    </font>
    <font>
      <sz val="6"/>
      <name val="Arial"/>
      <family val="2"/>
    </font>
    <font>
      <sz val="6"/>
      <color indexed="8"/>
      <name val="Arial"/>
      <family val="2"/>
    </font>
    <font>
      <sz val="11"/>
      <color theme="1"/>
      <name val="Calibri"/>
      <family val="2"/>
      <scheme val="minor"/>
    </font>
    <font>
      <u/>
      <sz val="8"/>
      <color theme="10"/>
      <name val="Arial"/>
      <family val="2"/>
    </font>
    <font>
      <sz val="11"/>
      <color theme="1"/>
      <name val="Arial"/>
      <family val="2"/>
    </font>
    <font>
      <sz val="8"/>
      <color theme="1"/>
      <name val="Verdana"/>
      <family val="2"/>
    </font>
    <font>
      <b/>
      <sz val="10"/>
      <color theme="1"/>
      <name val="Arial"/>
      <family val="2"/>
    </font>
    <font>
      <sz val="10"/>
      <color theme="1"/>
      <name val="Arial"/>
      <family val="2"/>
    </font>
    <font>
      <sz val="10"/>
      <color theme="1"/>
      <name val="Verdana"/>
      <family val="2"/>
    </font>
    <font>
      <sz val="12"/>
      <color theme="1"/>
      <name val="Verdana"/>
      <family val="2"/>
    </font>
    <font>
      <b/>
      <sz val="12"/>
      <color theme="1"/>
      <name val="Verdana"/>
      <family val="2"/>
    </font>
    <font>
      <sz val="11"/>
      <color theme="1"/>
      <name val="Verdana"/>
      <family val="2"/>
    </font>
    <font>
      <b/>
      <sz val="11"/>
      <color theme="1"/>
      <name val="Verdana"/>
      <family val="2"/>
    </font>
    <font>
      <sz val="12"/>
      <color rgb="FF000000"/>
      <name val="Arial"/>
      <family val="2"/>
    </font>
    <font>
      <sz val="8"/>
      <color theme="10"/>
      <name val="Arial"/>
      <family val="2"/>
    </font>
    <font>
      <sz val="10"/>
      <color rgb="FF000000"/>
      <name val="Arial"/>
      <family val="2"/>
    </font>
    <font>
      <sz val="10"/>
      <color rgb="FF000000"/>
      <name val="Calibri"/>
      <family val="2"/>
    </font>
    <font>
      <sz val="11"/>
      <color theme="10"/>
      <name val="Arial"/>
      <family val="2"/>
    </font>
    <font>
      <b/>
      <sz val="10"/>
      <color theme="1"/>
      <name val="Verdana"/>
      <family val="2"/>
    </font>
    <font>
      <sz val="8"/>
      <color rgb="FF000000"/>
      <name val="Arial"/>
      <family val="2"/>
    </font>
    <font>
      <b/>
      <sz val="11"/>
      <color theme="0"/>
      <name val="Arial"/>
      <family val="2"/>
    </font>
  </fonts>
  <fills count="42">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9"/>
        <bgColor indexed="23"/>
      </patternFill>
    </fill>
    <fill>
      <patternFill patternType="solid">
        <fgColor indexed="52"/>
        <bgColor indexed="64"/>
      </patternFill>
    </fill>
    <fill>
      <patternFill patternType="solid">
        <fgColor indexed="29"/>
        <bgColor indexed="64"/>
      </patternFill>
    </fill>
    <fill>
      <patternFill patternType="solid">
        <fgColor indexed="9"/>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60"/>
        <bgColor indexed="64"/>
      </patternFill>
    </fill>
    <fill>
      <patternFill patternType="solid">
        <fgColor indexed="62"/>
        <bgColor indexed="64"/>
      </patternFill>
    </fill>
    <fill>
      <patternFill patternType="solid">
        <fgColor indexed="17"/>
        <bgColor indexed="64"/>
      </patternFill>
    </fill>
    <fill>
      <patternFill patternType="solid">
        <fgColor indexed="44"/>
        <bgColor indexed="23"/>
      </patternFill>
    </fill>
    <fill>
      <patternFill patternType="solid">
        <fgColor indexed="49"/>
        <bgColor indexed="23"/>
      </patternFill>
    </fill>
    <fill>
      <patternFill patternType="solid">
        <fgColor indexed="57"/>
        <bgColor indexed="23"/>
      </patternFill>
    </fill>
    <fill>
      <patternFill patternType="solid">
        <fgColor indexed="42"/>
        <bgColor indexed="64"/>
      </patternFill>
    </fill>
    <fill>
      <patternFill patternType="solid">
        <fgColor theme="6" tint="0.59999389629810485"/>
        <bgColor indexed="41"/>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0080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rgb="FF00FF00"/>
        <bgColor rgb="FF00FF00"/>
      </patternFill>
    </fill>
    <fill>
      <patternFill patternType="solid">
        <fgColor theme="3"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99"/>
        <bgColor indexed="64"/>
      </patternFill>
    </fill>
    <fill>
      <patternFill patternType="solid">
        <fgColor theme="6" tint="-0.249977111117893"/>
        <bgColor indexed="8"/>
      </patternFill>
    </fill>
    <fill>
      <patternFill patternType="solid">
        <fgColor theme="9" tint="0.79998168889431442"/>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3"/>
      </left>
      <right style="medium">
        <color indexed="8"/>
      </right>
      <top style="medium">
        <color indexed="8"/>
      </top>
      <bottom/>
      <diagonal/>
    </border>
    <border>
      <left/>
      <right style="thin">
        <color indexed="63"/>
      </right>
      <top style="thin">
        <color indexed="63"/>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3"/>
      </bottom>
      <diagonal/>
    </border>
    <border>
      <left style="thin">
        <color indexed="63"/>
      </left>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s>
  <cellStyleXfs count="7">
    <xf numFmtId="0" fontId="0" fillId="0" borderId="0"/>
    <xf numFmtId="0" fontId="18" fillId="21" borderId="1">
      <alignment horizontal="center" vertical="center"/>
    </xf>
    <xf numFmtId="0" fontId="53" fillId="0" borderId="0" applyNumberFormat="0" applyFill="0" applyBorder="0" applyAlignment="0" applyProtection="0"/>
    <xf numFmtId="164" fontId="22" fillId="0" borderId="0"/>
    <xf numFmtId="0" fontId="52" fillId="0" borderId="0"/>
    <xf numFmtId="0" fontId="52" fillId="0" borderId="0"/>
    <xf numFmtId="9" fontId="23" fillId="0" borderId="0" applyFont="0" applyFill="0" applyBorder="0" applyAlignment="0" applyProtection="0"/>
  </cellStyleXfs>
  <cellXfs count="427">
    <xf numFmtId="0" fontId="0" fillId="0" borderId="0" xfId="0"/>
    <xf numFmtId="0" fontId="3" fillId="2" borderId="2" xfId="0" applyFont="1" applyFill="1" applyBorder="1" applyAlignment="1">
      <alignment horizontal="center" vertical="center"/>
    </xf>
    <xf numFmtId="0" fontId="2" fillId="0" borderId="0" xfId="0" applyFont="1" applyBorder="1" applyAlignment="1">
      <alignment horizontal="center" wrapText="1"/>
    </xf>
    <xf numFmtId="0" fontId="6" fillId="0" borderId="0" xfId="0" applyFont="1"/>
    <xf numFmtId="0" fontId="8" fillId="3" borderId="3" xfId="0" applyFont="1" applyFill="1" applyBorder="1" applyAlignment="1">
      <alignment horizontal="center" vertical="center" wrapText="1"/>
    </xf>
    <xf numFmtId="0" fontId="7" fillId="0" borderId="0" xfId="0" applyFont="1" applyBorder="1"/>
    <xf numFmtId="0" fontId="13" fillId="0" borderId="0" xfId="0" applyFont="1" applyBorder="1" applyAlignment="1"/>
    <xf numFmtId="0" fontId="13" fillId="4" borderId="4"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6" borderId="6" xfId="0" applyFont="1" applyFill="1" applyBorder="1" applyAlignment="1">
      <alignment vertical="center"/>
    </xf>
    <xf numFmtId="0" fontId="9" fillId="6" borderId="2" xfId="0" applyFont="1" applyFill="1" applyBorder="1" applyAlignment="1">
      <alignment horizontal="left" vertical="center" indent="2"/>
    </xf>
    <xf numFmtId="0" fontId="9" fillId="0" borderId="2" xfId="0" applyFont="1" applyBorder="1" applyAlignment="1">
      <alignment vertical="center" wrapText="1"/>
    </xf>
    <xf numFmtId="0" fontId="9" fillId="0" borderId="2" xfId="0" applyFont="1" applyBorder="1" applyAlignment="1">
      <alignment vertical="top" wrapText="1"/>
    </xf>
    <xf numFmtId="0" fontId="9" fillId="6" borderId="2"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6" fillId="7" borderId="0" xfId="0" applyFont="1" applyFill="1" applyAlignment="1">
      <alignment horizontal="center"/>
    </xf>
    <xf numFmtId="0" fontId="27" fillId="8" borderId="0" xfId="0" applyFont="1" applyFill="1" applyAlignment="1">
      <alignment horizontal="center" vertical="center"/>
    </xf>
    <xf numFmtId="0" fontId="15" fillId="8" borderId="2" xfId="0" applyFont="1" applyFill="1" applyBorder="1" applyAlignment="1">
      <alignment horizontal="left" vertical="top" wrapText="1"/>
    </xf>
    <xf numFmtId="0" fontId="6" fillId="9" borderId="0" xfId="0" applyFont="1" applyFill="1"/>
    <xf numFmtId="0" fontId="3" fillId="6" borderId="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9" fillId="0" borderId="0" xfId="0" applyFont="1"/>
    <xf numFmtId="0" fontId="9" fillId="9" borderId="0" xfId="0" applyFont="1" applyFill="1"/>
    <xf numFmtId="0" fontId="24" fillId="0" borderId="0" xfId="0" applyFont="1"/>
    <xf numFmtId="0" fontId="28" fillId="10" borderId="0" xfId="0" applyFont="1" applyFill="1" applyAlignment="1" applyProtection="1">
      <alignment horizontal="center" vertical="center"/>
      <protection hidden="1"/>
    </xf>
    <xf numFmtId="0" fontId="9" fillId="3" borderId="2" xfId="0" applyFont="1" applyFill="1" applyBorder="1" applyAlignment="1" applyProtection="1">
      <alignment horizontal="center" vertical="center"/>
      <protection locked="0"/>
    </xf>
    <xf numFmtId="0" fontId="9" fillId="0" borderId="0" xfId="0" applyFont="1" applyAlignment="1">
      <alignment horizontal="left" vertical="center"/>
    </xf>
    <xf numFmtId="0" fontId="0" fillId="0" borderId="0" xfId="0" applyAlignment="1">
      <alignment horizontal="center"/>
    </xf>
    <xf numFmtId="0" fontId="9" fillId="0" borderId="0" xfId="0" applyFont="1" applyAlignment="1">
      <alignment wrapText="1"/>
    </xf>
    <xf numFmtId="0" fontId="9" fillId="0" borderId="2" xfId="0" applyFont="1" applyBorder="1" applyAlignment="1" applyProtection="1">
      <alignment horizontal="center" vertical="center"/>
      <protection locked="0"/>
    </xf>
    <xf numFmtId="0" fontId="0" fillId="0" borderId="0" xfId="0" applyAlignment="1">
      <alignment wrapText="1"/>
    </xf>
    <xf numFmtId="0" fontId="11" fillId="11" borderId="2" xfId="0" applyFont="1" applyFill="1" applyBorder="1" applyAlignment="1" applyProtection="1">
      <alignment horizontal="center" vertical="center"/>
      <protection locked="0"/>
    </xf>
    <xf numFmtId="0" fontId="29" fillId="12" borderId="8" xfId="0" applyFont="1" applyFill="1" applyBorder="1" applyAlignment="1">
      <alignment horizontal="center" vertical="center" wrapText="1"/>
    </xf>
    <xf numFmtId="0" fontId="32" fillId="14" borderId="0" xfId="0" applyFont="1" applyFill="1" applyAlignment="1">
      <alignment horizontal="center" vertical="center"/>
    </xf>
    <xf numFmtId="49" fontId="14" fillId="11" borderId="10" xfId="0" applyNumberFormat="1" applyFont="1" applyFill="1" applyBorder="1" applyAlignment="1" applyProtection="1">
      <alignment horizontal="left" vertical="top" wrapText="1"/>
      <protection locked="0"/>
    </xf>
    <xf numFmtId="49" fontId="9" fillId="11" borderId="11" xfId="0" applyNumberFormat="1" applyFont="1" applyFill="1" applyBorder="1" applyAlignment="1" applyProtection="1">
      <alignment horizontal="left" vertical="top" wrapText="1"/>
      <protection locked="0"/>
    </xf>
    <xf numFmtId="49" fontId="14" fillId="11" borderId="11" xfId="0" applyNumberFormat="1" applyFont="1" applyFill="1" applyBorder="1" applyAlignment="1" applyProtection="1">
      <alignment horizontal="left" vertical="top" wrapText="1"/>
      <protection locked="0"/>
    </xf>
    <xf numFmtId="49" fontId="14" fillId="11" borderId="12" xfId="0" applyNumberFormat="1" applyFont="1" applyFill="1" applyBorder="1" applyAlignment="1" applyProtection="1">
      <alignment horizontal="left" vertical="top" wrapText="1"/>
      <protection locked="0"/>
    </xf>
    <xf numFmtId="0" fontId="30" fillId="12"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9" fontId="3" fillId="3" borderId="3" xfId="0" applyNumberFormat="1" applyFont="1" applyFill="1" applyBorder="1" applyAlignment="1">
      <alignment horizontal="center" vertical="top" wrapText="1"/>
    </xf>
    <xf numFmtId="9" fontId="0" fillId="0" borderId="0" xfId="0" applyNumberFormat="1"/>
    <xf numFmtId="9" fontId="3" fillId="2" borderId="2" xfId="0" applyNumberFormat="1" applyFont="1" applyFill="1" applyBorder="1" applyAlignment="1">
      <alignment horizontal="center" vertical="center"/>
    </xf>
    <xf numFmtId="9" fontId="2" fillId="0" borderId="0" xfId="0" applyNumberFormat="1" applyFont="1" applyBorder="1" applyAlignment="1">
      <alignment horizontal="center" wrapText="1"/>
    </xf>
    <xf numFmtId="9" fontId="6" fillId="0" borderId="0" xfId="0" applyNumberFormat="1" applyFont="1"/>
    <xf numFmtId="9" fontId="3" fillId="12" borderId="0" xfId="0" applyNumberFormat="1" applyFont="1" applyFill="1" applyAlignment="1">
      <alignment horizontal="center" vertical="center" wrapText="1"/>
    </xf>
    <xf numFmtId="0" fontId="8" fillId="12" borderId="18" xfId="0" applyFont="1" applyFill="1" applyBorder="1" applyAlignment="1">
      <alignment horizontal="center" vertical="center"/>
    </xf>
    <xf numFmtId="0" fontId="8" fillId="12" borderId="0" xfId="0" applyFont="1" applyFill="1" applyAlignment="1">
      <alignment horizontal="center" vertical="center"/>
    </xf>
    <xf numFmtId="0" fontId="9" fillId="9" borderId="0" xfId="0" applyFont="1" applyFill="1" applyBorder="1" applyAlignment="1">
      <alignment vertical="center" wrapText="1"/>
    </xf>
    <xf numFmtId="0" fontId="9" fillId="9" borderId="0" xfId="0" applyFont="1" applyFill="1" applyBorder="1" applyAlignment="1">
      <alignment horizontal="left" vertical="top" wrapText="1"/>
    </xf>
    <xf numFmtId="0" fontId="0" fillId="9" borderId="0" xfId="0" applyFill="1" applyAlignment="1">
      <alignment wrapText="1"/>
    </xf>
    <xf numFmtId="0" fontId="0" fillId="9" borderId="0" xfId="0" applyFill="1"/>
    <xf numFmtId="49" fontId="9" fillId="11" borderId="2" xfId="0" applyNumberFormat="1" applyFont="1" applyFill="1" applyBorder="1" applyAlignment="1" applyProtection="1">
      <alignment horizontal="left" vertical="top" wrapText="1"/>
      <protection locked="0"/>
    </xf>
    <xf numFmtId="49" fontId="9" fillId="11" borderId="2" xfId="0" applyNumberFormat="1" applyFont="1" applyFill="1" applyBorder="1" applyAlignment="1" applyProtection="1">
      <alignment horizontal="left" vertical="top"/>
      <protection locked="0"/>
    </xf>
    <xf numFmtId="1" fontId="7" fillId="3" borderId="19" xfId="0" applyNumberFormat="1" applyFont="1" applyFill="1" applyBorder="1" applyAlignment="1" applyProtection="1">
      <alignment horizontal="center" vertical="center" wrapText="1"/>
      <protection locked="0"/>
    </xf>
    <xf numFmtId="1" fontId="7" fillId="3" borderId="2" xfId="0" applyNumberFormat="1" applyFont="1" applyFill="1" applyBorder="1" applyAlignment="1" applyProtection="1">
      <alignment horizontal="center" vertical="center"/>
      <protection locked="0"/>
    </xf>
    <xf numFmtId="1" fontId="7" fillId="3" borderId="2" xfId="0" applyNumberFormat="1" applyFont="1" applyFill="1" applyBorder="1" applyAlignment="1" applyProtection="1">
      <alignment horizontal="center" vertical="center" wrapText="1"/>
      <protection locked="0"/>
    </xf>
    <xf numFmtId="0" fontId="9" fillId="0" borderId="2" xfId="0" applyFont="1" applyBorder="1" applyAlignment="1">
      <alignment horizontal="left" vertical="top" wrapText="1"/>
    </xf>
    <xf numFmtId="0" fontId="9" fillId="0" borderId="2" xfId="0" applyFont="1" applyBorder="1" applyAlignment="1">
      <alignment vertical="top"/>
    </xf>
    <xf numFmtId="1" fontId="11" fillId="11" borderId="2" xfId="0" applyNumberFormat="1" applyFont="1" applyFill="1" applyBorder="1" applyAlignment="1" applyProtection="1">
      <alignment horizontal="center" vertical="center"/>
      <protection locked="0"/>
    </xf>
    <xf numFmtId="9" fontId="9" fillId="11" borderId="2" xfId="6" applyNumberFormat="1" applyFont="1" applyFill="1" applyBorder="1" applyProtection="1">
      <protection locked="0"/>
    </xf>
    <xf numFmtId="9" fontId="32" fillId="9" borderId="0" xfId="0" applyNumberFormat="1" applyFont="1" applyFill="1" applyProtection="1">
      <protection hidden="1"/>
    </xf>
    <xf numFmtId="9" fontId="14" fillId="11" borderId="4" xfId="0" applyNumberFormat="1" applyFont="1" applyFill="1" applyBorder="1" applyAlignment="1" applyProtection="1">
      <alignment horizontal="center" vertical="center"/>
      <protection locked="0"/>
    </xf>
    <xf numFmtId="9" fontId="14" fillId="11" borderId="2" xfId="0" applyNumberFormat="1" applyFont="1" applyFill="1" applyBorder="1" applyAlignment="1" applyProtection="1">
      <alignment horizontal="center" vertical="center"/>
      <protection locked="0"/>
    </xf>
    <xf numFmtId="9" fontId="14" fillId="11" borderId="5" xfId="0" applyNumberFormat="1" applyFont="1" applyFill="1" applyBorder="1" applyAlignment="1" applyProtection="1">
      <alignment horizontal="center" vertical="center"/>
      <protection locked="0"/>
    </xf>
    <xf numFmtId="9" fontId="14" fillId="11" borderId="5" xfId="6" applyNumberFormat="1" applyFont="1" applyFill="1" applyBorder="1" applyAlignment="1" applyProtection="1">
      <alignment horizontal="center" vertical="center"/>
      <protection locked="0"/>
    </xf>
    <xf numFmtId="9" fontId="14" fillId="11" borderId="4" xfId="6" applyNumberFormat="1" applyFont="1" applyFill="1" applyBorder="1" applyAlignment="1" applyProtection="1">
      <alignment horizontal="center" vertical="center"/>
      <protection locked="0"/>
    </xf>
    <xf numFmtId="9" fontId="14" fillId="11" borderId="2" xfId="6" applyNumberFormat="1" applyFont="1" applyFill="1" applyBorder="1" applyAlignment="1" applyProtection="1">
      <alignment horizontal="center" vertical="center"/>
      <protection locked="0"/>
    </xf>
    <xf numFmtId="9" fontId="14" fillId="11" borderId="20" xfId="6" applyNumberFormat="1" applyFont="1" applyFill="1" applyBorder="1" applyAlignment="1" applyProtection="1">
      <alignment horizontal="center" vertical="center"/>
      <protection locked="0"/>
    </xf>
    <xf numFmtId="9" fontId="14" fillId="11" borderId="21" xfId="6" applyNumberFormat="1" applyFont="1" applyFill="1" applyBorder="1" applyAlignment="1" applyProtection="1">
      <alignment horizontal="center" vertical="center"/>
      <protection locked="0"/>
    </xf>
    <xf numFmtId="9" fontId="14" fillId="11" borderId="12" xfId="6" applyNumberFormat="1" applyFont="1" applyFill="1" applyBorder="1" applyAlignment="1" applyProtection="1">
      <alignment horizontal="center" vertical="center"/>
      <protection locked="0"/>
    </xf>
    <xf numFmtId="1" fontId="11" fillId="11" borderId="22" xfId="0" applyNumberFormat="1" applyFont="1" applyFill="1" applyBorder="1" applyAlignment="1" applyProtection="1">
      <alignment horizontal="center" vertical="center"/>
      <protection locked="0"/>
    </xf>
    <xf numFmtId="0" fontId="0" fillId="0" borderId="0" xfId="0" applyBorder="1"/>
    <xf numFmtId="0" fontId="54" fillId="0" borderId="0" xfId="0" applyFont="1"/>
    <xf numFmtId="0" fontId="0" fillId="0" borderId="0" xfId="0" applyAlignment="1">
      <alignment horizontal="center" wrapText="1"/>
    </xf>
    <xf numFmtId="49" fontId="0" fillId="23" borderId="2" xfId="0" applyNumberFormat="1" applyFill="1" applyBorder="1" applyAlignment="1" applyProtection="1">
      <alignment horizontal="center" vertical="center" wrapText="1"/>
      <protection locked="0"/>
    </xf>
    <xf numFmtId="0" fontId="0" fillId="0" borderId="0" xfId="0" applyAlignment="1">
      <alignment horizontal="left" vertical="center" wrapText="1"/>
    </xf>
    <xf numFmtId="0" fontId="9" fillId="0" borderId="0" xfId="0" applyFont="1" applyAlignment="1">
      <alignment horizontal="left" vertical="center" wrapText="1"/>
    </xf>
    <xf numFmtId="0" fontId="8" fillId="3" borderId="2" xfId="0" applyFont="1" applyFill="1" applyBorder="1" applyAlignment="1">
      <alignment horizontal="center" vertical="center" wrapText="1"/>
    </xf>
    <xf numFmtId="0" fontId="0" fillId="0" borderId="0" xfId="0" applyAlignment="1">
      <alignment horizontal="center" vertical="center" wrapText="1"/>
    </xf>
    <xf numFmtId="49" fontId="0" fillId="23" borderId="18" xfId="0" applyNumberForma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1" fillId="0" borderId="0" xfId="0" applyFont="1" applyAlignment="1">
      <alignment horizontal="center" vertical="center" wrapText="1"/>
    </xf>
    <xf numFmtId="166" fontId="0" fillId="0" borderId="0" xfId="0" applyNumberFormat="1" applyAlignment="1">
      <alignment horizontal="center" vertical="center" wrapText="1"/>
    </xf>
    <xf numFmtId="166" fontId="30" fillId="12" borderId="13" xfId="0" applyNumberFormat="1" applyFont="1" applyFill="1" applyBorder="1" applyAlignment="1">
      <alignment horizontal="center" vertical="center" wrapText="1"/>
    </xf>
    <xf numFmtId="166" fontId="0" fillId="23" borderId="9" xfId="0" applyNumberFormat="1" applyFill="1" applyBorder="1" applyAlignment="1" applyProtection="1">
      <alignment horizontal="center" vertical="center" wrapText="1"/>
      <protection locked="0"/>
    </xf>
    <xf numFmtId="14" fontId="0" fillId="23" borderId="9" xfId="0" applyNumberFormat="1" applyFill="1" applyBorder="1" applyAlignment="1" applyProtection="1">
      <alignment horizontal="center" vertical="center" wrapText="1"/>
      <protection locked="0"/>
    </xf>
    <xf numFmtId="0" fontId="55" fillId="25" borderId="2" xfId="0" applyFont="1" applyFill="1" applyBorder="1" applyAlignment="1">
      <alignment horizontal="center" vertical="center"/>
    </xf>
    <xf numFmtId="0" fontId="9" fillId="0" borderId="2" xfId="0" applyFont="1" applyBorder="1"/>
    <xf numFmtId="0" fontId="56" fillId="26" borderId="2" xfId="0" applyFont="1" applyFill="1" applyBorder="1" applyAlignment="1">
      <alignment horizontal="center" vertical="center"/>
    </xf>
    <xf numFmtId="0" fontId="57" fillId="0" borderId="2" xfId="0" applyFont="1" applyBorder="1" applyAlignment="1">
      <alignment horizontal="left" vertical="center"/>
    </xf>
    <xf numFmtId="0" fontId="57" fillId="0" borderId="2" xfId="0" applyFont="1" applyBorder="1" applyAlignment="1">
      <alignment horizontal="center" vertical="center"/>
    </xf>
    <xf numFmtId="9" fontId="58" fillId="27" borderId="2" xfId="0" applyNumberFormat="1" applyFont="1" applyFill="1" applyBorder="1" applyAlignment="1">
      <alignment horizontal="center" vertical="center"/>
    </xf>
    <xf numFmtId="9" fontId="9" fillId="0" borderId="2" xfId="0" applyNumberFormat="1" applyFont="1" applyBorder="1"/>
    <xf numFmtId="0" fontId="9" fillId="28" borderId="2" xfId="0" applyFont="1" applyFill="1" applyBorder="1" applyAlignment="1">
      <alignment horizontal="center" vertical="center"/>
    </xf>
    <xf numFmtId="0" fontId="11" fillId="28" borderId="2" xfId="0" applyFont="1" applyFill="1" applyBorder="1" applyAlignment="1">
      <alignment horizontal="center" vertical="center"/>
    </xf>
    <xf numFmtId="9" fontId="11" fillId="28" borderId="2" xfId="0" applyNumberFormat="1" applyFont="1" applyFill="1" applyBorder="1" applyAlignment="1">
      <alignment horizontal="center" vertical="center"/>
    </xf>
    <xf numFmtId="9" fontId="57" fillId="29" borderId="2" xfId="0" applyNumberFormat="1" applyFont="1" applyFill="1" applyBorder="1" applyAlignment="1">
      <alignment horizontal="center" vertical="center"/>
    </xf>
    <xf numFmtId="0" fontId="44" fillId="29" borderId="25" xfId="2" applyFont="1" applyFill="1" applyBorder="1" applyAlignment="1" applyProtection="1">
      <alignment horizontal="center" vertical="center"/>
    </xf>
    <xf numFmtId="0" fontId="45" fillId="30" borderId="9" xfId="0" applyFont="1" applyFill="1" applyBorder="1" applyAlignment="1">
      <alignment horizontal="center" vertical="center" wrapText="1"/>
    </xf>
    <xf numFmtId="0" fontId="44" fillId="29" borderId="26" xfId="2" applyFont="1" applyFill="1" applyBorder="1" applyAlignment="1" applyProtection="1">
      <alignment horizontal="center" vertical="center"/>
    </xf>
    <xf numFmtId="0" fontId="43" fillId="23" borderId="0" xfId="0" applyFont="1" applyFill="1" applyBorder="1" applyAlignment="1">
      <alignment vertical="center"/>
    </xf>
    <xf numFmtId="0" fontId="46" fillId="23" borderId="0" xfId="0" applyFont="1" applyFill="1" applyBorder="1" applyAlignment="1">
      <alignment vertical="center"/>
    </xf>
    <xf numFmtId="0" fontId="59" fillId="23" borderId="0" xfId="0" applyFont="1" applyFill="1" applyBorder="1" applyAlignment="1" applyProtection="1">
      <alignment vertical="top" wrapText="1"/>
      <protection locked="0"/>
    </xf>
    <xf numFmtId="0" fontId="60" fillId="0" borderId="2" xfId="0" applyFont="1" applyBorder="1" applyAlignment="1">
      <alignment horizontal="center" vertical="center"/>
    </xf>
    <xf numFmtId="9" fontId="60" fillId="0" borderId="2" xfId="0" applyNumberFormat="1" applyFont="1" applyBorder="1" applyAlignment="1">
      <alignment horizontal="center" vertical="center"/>
    </xf>
    <xf numFmtId="9" fontId="60" fillId="0" borderId="2" xfId="6" applyFont="1" applyBorder="1" applyAlignment="1">
      <alignment horizontal="center" vertical="center"/>
    </xf>
    <xf numFmtId="0" fontId="61" fillId="0" borderId="2" xfId="0" applyFont="1" applyBorder="1" applyAlignment="1">
      <alignment horizontal="center" vertical="center"/>
    </xf>
    <xf numFmtId="9" fontId="61" fillId="0" borderId="2" xfId="0" applyNumberFormat="1" applyFont="1" applyBorder="1" applyAlignment="1">
      <alignment horizontal="center" vertical="center"/>
    </xf>
    <xf numFmtId="0" fontId="47" fillId="29" borderId="9" xfId="2" applyFont="1" applyFill="1" applyBorder="1" applyAlignment="1" applyProtection="1">
      <alignment horizontal="left" vertical="center"/>
    </xf>
    <xf numFmtId="0" fontId="47" fillId="29" borderId="2" xfId="2" applyFont="1" applyFill="1" applyBorder="1" applyAlignment="1" applyProtection="1">
      <alignment horizontal="left" vertical="center"/>
    </xf>
    <xf numFmtId="0" fontId="45" fillId="30" borderId="2" xfId="0" applyFont="1" applyFill="1" applyBorder="1" applyAlignment="1">
      <alignment horizontal="center" vertical="center" wrapText="1"/>
    </xf>
    <xf numFmtId="0" fontId="62" fillId="26" borderId="2" xfId="0" applyFont="1" applyFill="1" applyBorder="1" applyAlignment="1">
      <alignment horizontal="center" vertical="center"/>
    </xf>
    <xf numFmtId="0" fontId="62" fillId="26" borderId="22" xfId="0" applyFont="1" applyFill="1" applyBorder="1" applyAlignment="1">
      <alignment horizontal="center" vertical="center"/>
    </xf>
    <xf numFmtId="0" fontId="62" fillId="26" borderId="19" xfId="0" applyFont="1" applyFill="1" applyBorder="1" applyAlignment="1">
      <alignment horizontal="center" vertical="center"/>
    </xf>
    <xf numFmtId="9" fontId="61" fillId="0" borderId="2" xfId="6" applyFont="1" applyBorder="1" applyAlignment="1">
      <alignment horizontal="center" vertical="center"/>
    </xf>
    <xf numFmtId="0" fontId="62" fillId="0" borderId="2" xfId="0" applyFont="1" applyBorder="1" applyAlignment="1">
      <alignment horizontal="center" vertical="center"/>
    </xf>
    <xf numFmtId="9" fontId="62" fillId="0" borderId="2" xfId="6" applyFont="1" applyBorder="1" applyAlignment="1">
      <alignment horizontal="center" vertical="center"/>
    </xf>
    <xf numFmtId="0" fontId="44" fillId="29" borderId="25" xfId="2" applyFont="1" applyFill="1" applyBorder="1" applyAlignment="1" applyProtection="1">
      <alignment horizontal="center" vertical="center" wrapText="1"/>
    </xf>
    <xf numFmtId="0" fontId="48" fillId="29" borderId="25" xfId="2" applyFont="1" applyFill="1" applyBorder="1" applyAlignment="1" applyProtection="1">
      <alignment horizontal="center" vertical="center"/>
    </xf>
    <xf numFmtId="0" fontId="48" fillId="29" borderId="25" xfId="2" applyFont="1" applyFill="1" applyBorder="1" applyAlignment="1" applyProtection="1">
      <alignment horizontal="center" vertical="center" wrapText="1"/>
    </xf>
    <xf numFmtId="49" fontId="0" fillId="23" borderId="23" xfId="0" applyNumberFormat="1" applyFill="1" applyBorder="1" applyAlignment="1" applyProtection="1">
      <alignment horizontal="center" vertical="center" wrapText="1"/>
      <protection locked="0"/>
    </xf>
    <xf numFmtId="14" fontId="0" fillId="23" borderId="2" xfId="0" applyNumberFormat="1" applyFill="1" applyBorder="1" applyAlignment="1" applyProtection="1">
      <alignment horizontal="center" vertical="center" wrapText="1"/>
      <protection locked="0"/>
    </xf>
    <xf numFmtId="0" fontId="0" fillId="0" borderId="2" xfId="0" applyBorder="1" applyAlignment="1">
      <alignment horizontal="center" vertical="center" wrapText="1"/>
    </xf>
    <xf numFmtId="49" fontId="0" fillId="0" borderId="0" xfId="0" applyNumberFormat="1" applyAlignment="1">
      <alignment horizontal="left" vertical="center" wrapText="1"/>
    </xf>
    <xf numFmtId="0" fontId="9" fillId="0" borderId="0" xfId="0" applyFont="1" applyAlignment="1">
      <alignment horizontal="center" vertical="center"/>
    </xf>
    <xf numFmtId="49" fontId="6" fillId="23" borderId="2" xfId="0" applyNumberFormat="1" applyFont="1" applyFill="1" applyBorder="1" applyAlignment="1" applyProtection="1">
      <alignment horizontal="justify" vertical="center" wrapText="1"/>
      <protection locked="0"/>
    </xf>
    <xf numFmtId="0" fontId="0" fillId="0" borderId="2" xfId="0" applyFont="1" applyBorder="1" applyAlignment="1">
      <alignment horizontal="justify" vertical="center" wrapText="1"/>
    </xf>
    <xf numFmtId="0" fontId="54" fillId="0" borderId="2" xfId="0" applyFont="1" applyBorder="1" applyAlignment="1">
      <alignment horizontal="justify" vertical="center" wrapText="1"/>
    </xf>
    <xf numFmtId="0" fontId="54" fillId="0" borderId="2" xfId="0" applyFont="1" applyFill="1" applyBorder="1" applyAlignment="1">
      <alignment horizontal="justify" vertical="center" wrapText="1"/>
    </xf>
    <xf numFmtId="49" fontId="9" fillId="23" borderId="2" xfId="0" applyNumberFormat="1" applyFont="1" applyFill="1" applyBorder="1" applyAlignment="1" applyProtection="1">
      <alignment horizontal="justify" vertical="center" wrapText="1"/>
      <protection locked="0"/>
    </xf>
    <xf numFmtId="0" fontId="0" fillId="23" borderId="9" xfId="0" applyNumberFormat="1" applyFill="1" applyBorder="1" applyAlignment="1" applyProtection="1">
      <alignment horizontal="justify" vertical="center" wrapText="1"/>
      <protection locked="0"/>
    </xf>
    <xf numFmtId="0" fontId="63" fillId="0" borderId="0" xfId="0" applyFont="1" applyAlignment="1">
      <alignment horizontal="left" vertical="center"/>
    </xf>
    <xf numFmtId="0" fontId="63" fillId="0" borderId="0" xfId="0" applyFont="1" applyAlignment="1">
      <alignment vertical="center"/>
    </xf>
    <xf numFmtId="0" fontId="63" fillId="0" borderId="0" xfId="0" applyFont="1"/>
    <xf numFmtId="0" fontId="0" fillId="0" borderId="2" xfId="0" applyBorder="1" applyAlignment="1">
      <alignment horizontal="justify" vertical="center" wrapText="1"/>
    </xf>
    <xf numFmtId="49" fontId="0" fillId="23" borderId="17" xfId="0" applyNumberFormat="1" applyFill="1" applyBorder="1" applyAlignment="1" applyProtection="1">
      <alignment horizontal="center" vertical="center" wrapText="1"/>
      <protection locked="0"/>
    </xf>
    <xf numFmtId="49" fontId="0" fillId="23" borderId="2" xfId="0" applyNumberFormat="1" applyFill="1" applyBorder="1" applyAlignment="1" applyProtection="1">
      <alignment horizontal="justify" vertical="center" wrapText="1"/>
      <protection locked="0"/>
    </xf>
    <xf numFmtId="49" fontId="0" fillId="23" borderId="2" xfId="0" applyNumberFormat="1" applyFill="1" applyBorder="1" applyAlignment="1" applyProtection="1">
      <alignment horizontal="justify" vertical="center" wrapText="1"/>
      <protection hidden="1"/>
    </xf>
    <xf numFmtId="0" fontId="0" fillId="0" borderId="0" xfId="0" applyAlignment="1">
      <alignment horizontal="justify" wrapText="1"/>
    </xf>
    <xf numFmtId="0" fontId="0" fillId="23" borderId="2" xfId="0" applyFill="1" applyBorder="1" applyAlignment="1">
      <alignment horizontal="center" vertical="center" wrapText="1"/>
    </xf>
    <xf numFmtId="14" fontId="0" fillId="0" borderId="2" xfId="0" applyNumberFormat="1" applyBorder="1" applyAlignment="1">
      <alignment horizontal="center" vertical="center" wrapText="1"/>
    </xf>
    <xf numFmtId="49" fontId="64" fillId="23" borderId="9" xfId="2" applyNumberFormat="1" applyFont="1" applyFill="1" applyBorder="1" applyAlignment="1" applyProtection="1">
      <alignment horizontal="center" vertical="center" wrapText="1"/>
      <protection locked="0"/>
    </xf>
    <xf numFmtId="49" fontId="64" fillId="23" borderId="2" xfId="2" applyNumberFormat="1" applyFont="1" applyFill="1" applyBorder="1" applyAlignment="1" applyProtection="1">
      <alignment horizontal="center" vertical="center" wrapText="1"/>
      <protection locked="0"/>
    </xf>
    <xf numFmtId="0" fontId="64" fillId="0" borderId="2" xfId="2" applyFont="1" applyBorder="1" applyAlignment="1">
      <alignment horizontal="center" vertical="center" wrapText="1"/>
    </xf>
    <xf numFmtId="49" fontId="65" fillId="31" borderId="43" xfId="0" applyNumberFormat="1" applyFont="1" applyFill="1" applyBorder="1" applyAlignment="1" applyProtection="1">
      <alignment horizontal="left" vertical="top" wrapText="1"/>
      <protection locked="0"/>
    </xf>
    <xf numFmtId="9" fontId="65" fillId="31" borderId="43" xfId="0" applyNumberFormat="1" applyFont="1" applyFill="1" applyBorder="1" applyAlignment="1" applyProtection="1">
      <alignment horizontal="left" vertical="top" wrapText="1"/>
      <protection locked="0"/>
    </xf>
    <xf numFmtId="49" fontId="66" fillId="31" borderId="44" xfId="0" applyNumberFormat="1" applyFont="1" applyFill="1" applyBorder="1" applyAlignment="1" applyProtection="1">
      <alignment horizontal="left" vertical="top" wrapText="1"/>
      <protection locked="0"/>
    </xf>
    <xf numFmtId="49" fontId="66" fillId="31" borderId="45" xfId="0" applyNumberFormat="1" applyFont="1" applyFill="1" applyBorder="1" applyAlignment="1" applyProtection="1">
      <alignment horizontal="left" vertical="top" wrapText="1"/>
      <protection locked="0"/>
    </xf>
    <xf numFmtId="49" fontId="66" fillId="31" borderId="46" xfId="0" applyNumberFormat="1" applyFont="1" applyFill="1" applyBorder="1" applyAlignment="1" applyProtection="1">
      <alignment horizontal="left" vertical="top" wrapText="1"/>
      <protection locked="0"/>
    </xf>
    <xf numFmtId="49" fontId="65" fillId="31" borderId="43" xfId="0" applyNumberFormat="1" applyFont="1" applyFill="1" applyBorder="1" applyAlignment="1">
      <alignment horizontal="left" vertical="top" wrapText="1"/>
    </xf>
    <xf numFmtId="0" fontId="0" fillId="0" borderId="0" xfId="0" applyAlignment="1">
      <alignment horizontal="center" vertical="center"/>
    </xf>
    <xf numFmtId="0" fontId="0" fillId="23" borderId="2" xfId="0" applyFont="1" applyFill="1" applyBorder="1" applyAlignment="1">
      <alignment horizontal="center" vertical="center" wrapText="1"/>
    </xf>
    <xf numFmtId="0" fontId="0" fillId="0" borderId="0" xfId="0" applyFont="1" applyAlignment="1">
      <alignment horizontal="center" vertical="center" wrapText="1"/>
    </xf>
    <xf numFmtId="0" fontId="0" fillId="0" borderId="2" xfId="0" applyFont="1" applyBorder="1" applyAlignment="1">
      <alignment horizontal="center" vertical="center" wrapText="1"/>
    </xf>
    <xf numFmtId="49" fontId="0" fillId="23" borderId="9" xfId="0" applyNumberFormat="1" applyFill="1" applyBorder="1" applyAlignment="1" applyProtection="1">
      <alignment horizontal="justify" vertical="center" wrapText="1"/>
      <protection locked="0"/>
    </xf>
    <xf numFmtId="49" fontId="0" fillId="23" borderId="9" xfId="0" applyNumberFormat="1" applyFill="1" applyBorder="1" applyAlignment="1" applyProtection="1">
      <alignment horizontal="center" vertical="center" wrapText="1"/>
      <protection locked="0"/>
    </xf>
    <xf numFmtId="0" fontId="29" fillId="12" borderId="47"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11" fillId="24" borderId="48" xfId="0" applyFont="1" applyFill="1" applyBorder="1" applyAlignment="1">
      <alignment horizontal="center" vertical="center" wrapText="1"/>
    </xf>
    <xf numFmtId="0" fontId="18" fillId="0" borderId="2" xfId="0" applyFont="1" applyBorder="1" applyAlignment="1">
      <alignment horizontal="center" vertical="center" wrapText="1"/>
    </xf>
    <xf numFmtId="0" fontId="11" fillId="3" borderId="2"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7" fillId="2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1" fillId="13" borderId="2" xfId="0" applyFont="1" applyFill="1" applyBorder="1" applyAlignment="1" applyProtection="1">
      <alignment horizontal="center" vertical="center"/>
    </xf>
    <xf numFmtId="1" fontId="11" fillId="5" borderId="2" xfId="0" applyNumberFormat="1" applyFont="1" applyFill="1" applyBorder="1" applyAlignment="1" applyProtection="1">
      <alignment horizontal="center" vertical="center" wrapText="1"/>
      <protection locked="0"/>
    </xf>
    <xf numFmtId="0" fontId="0" fillId="23" borderId="2" xfId="0" applyFill="1" applyBorder="1" applyAlignment="1" applyProtection="1">
      <alignment horizontal="justify" vertical="center" wrapText="1"/>
      <protection locked="0"/>
    </xf>
    <xf numFmtId="0" fontId="0" fillId="23" borderId="2" xfId="0" applyFill="1" applyBorder="1" applyAlignment="1" applyProtection="1">
      <alignment vertical="center" wrapText="1"/>
      <protection locked="0"/>
    </xf>
    <xf numFmtId="49" fontId="9" fillId="0" borderId="2" xfId="0" applyNumberFormat="1" applyFont="1" applyFill="1" applyBorder="1" applyAlignment="1" applyProtection="1">
      <alignment horizontal="justify" vertical="center" wrapText="1"/>
      <protection locked="0"/>
    </xf>
    <xf numFmtId="1" fontId="9" fillId="3" borderId="2" xfId="0" applyNumberFormat="1" applyFont="1" applyFill="1" applyBorder="1" applyAlignment="1" applyProtection="1">
      <alignment horizontal="center" vertical="center"/>
      <protection locked="0"/>
    </xf>
    <xf numFmtId="0" fontId="10" fillId="0" borderId="2" xfId="0" applyFont="1" applyBorder="1" applyAlignment="1">
      <alignment horizontal="justify" vertical="center" wrapText="1"/>
    </xf>
    <xf numFmtId="0" fontId="0" fillId="23" borderId="9" xfId="0" applyFill="1" applyBorder="1" applyAlignment="1">
      <alignment horizontal="center" vertical="center" wrapText="1"/>
    </xf>
    <xf numFmtId="14" fontId="0" fillId="0" borderId="9" xfId="0" applyNumberFormat="1" applyBorder="1" applyAlignment="1">
      <alignment horizontal="center" vertical="center" wrapText="1"/>
    </xf>
    <xf numFmtId="0" fontId="0" fillId="0" borderId="0" xfId="0" applyAlignment="1">
      <alignment horizontal="justify" vertical="center" wrapText="1"/>
    </xf>
    <xf numFmtId="0" fontId="0" fillId="0" borderId="9" xfId="0" applyBorder="1" applyAlignment="1">
      <alignment horizontal="justify" vertical="center" wrapText="1"/>
    </xf>
    <xf numFmtId="49" fontId="0" fillId="3" borderId="8" xfId="0" applyNumberFormat="1" applyFill="1" applyBorder="1" applyAlignment="1" applyProtection="1">
      <alignment horizontal="justify" vertical="center" wrapText="1"/>
      <protection hidden="1"/>
    </xf>
    <xf numFmtId="49" fontId="0" fillId="3" borderId="17" xfId="0" applyNumberFormat="1" applyFill="1" applyBorder="1" applyAlignment="1" applyProtection="1">
      <alignment horizontal="justify" vertical="center" wrapText="1"/>
      <protection hidden="1"/>
    </xf>
    <xf numFmtId="0" fontId="0" fillId="23" borderId="4" xfId="0" applyNumberFormat="1" applyFill="1" applyBorder="1" applyAlignment="1" applyProtection="1">
      <alignment horizontal="justify" vertical="center" wrapText="1"/>
      <protection locked="0"/>
    </xf>
    <xf numFmtId="49" fontId="0" fillId="23" borderId="4" xfId="0" applyNumberFormat="1" applyFill="1" applyBorder="1" applyAlignment="1" applyProtection="1">
      <alignment horizontal="center" vertical="center" wrapText="1"/>
      <protection hidden="1"/>
    </xf>
    <xf numFmtId="49" fontId="0" fillId="23" borderId="4" xfId="0" applyNumberFormat="1" applyFill="1" applyBorder="1" applyAlignment="1" applyProtection="1">
      <alignment horizontal="center" vertical="center" wrapText="1"/>
      <protection locked="0"/>
    </xf>
    <xf numFmtId="9" fontId="0" fillId="23" borderId="4" xfId="0" applyNumberFormat="1" applyFill="1" applyBorder="1" applyAlignment="1" applyProtection="1">
      <alignment horizontal="center" vertical="center" wrapText="1"/>
      <protection locked="0"/>
    </xf>
    <xf numFmtId="9" fontId="18" fillId="23" borderId="4" xfId="6" applyNumberFormat="1" applyFont="1" applyFill="1" applyBorder="1" applyAlignment="1" applyProtection="1">
      <alignment horizontal="center" vertical="center" wrapText="1"/>
      <protection locked="0"/>
    </xf>
    <xf numFmtId="2" fontId="0" fillId="23" borderId="4" xfId="0" applyNumberFormat="1" applyFill="1" applyBorder="1" applyAlignment="1" applyProtection="1">
      <alignment horizontal="center" vertical="center" wrapText="1"/>
      <protection locked="0"/>
    </xf>
    <xf numFmtId="0" fontId="0" fillId="0" borderId="50" xfId="0" applyBorder="1"/>
    <xf numFmtId="0" fontId="0" fillId="0" borderId="51" xfId="0" applyBorder="1"/>
    <xf numFmtId="49" fontId="0" fillId="3" borderId="13" xfId="0" applyNumberFormat="1" applyFill="1" applyBorder="1" applyAlignment="1" applyProtection="1">
      <alignment horizontal="justify" vertical="center" wrapText="1"/>
      <protection hidden="1"/>
    </xf>
    <xf numFmtId="0" fontId="0" fillId="23" borderId="24" xfId="0" applyNumberFormat="1" applyFill="1" applyBorder="1" applyAlignment="1" applyProtection="1">
      <alignment horizontal="justify" vertical="center" wrapText="1"/>
      <protection locked="0"/>
    </xf>
    <xf numFmtId="49" fontId="0" fillId="23" borderId="5" xfId="0" applyNumberFormat="1" applyFill="1" applyBorder="1" applyAlignment="1" applyProtection="1">
      <alignment horizontal="center" vertical="center" wrapText="1"/>
      <protection hidden="1"/>
    </xf>
    <xf numFmtId="49" fontId="0" fillId="23" borderId="5" xfId="0" applyNumberFormat="1" applyFill="1" applyBorder="1" applyAlignment="1" applyProtection="1">
      <alignment horizontal="center" vertical="center" wrapText="1"/>
      <protection locked="0"/>
    </xf>
    <xf numFmtId="9" fontId="0" fillId="23" borderId="5" xfId="0" applyNumberFormat="1" applyFill="1" applyBorder="1" applyAlignment="1" applyProtection="1">
      <alignment horizontal="center" vertical="center" wrapText="1"/>
      <protection locked="0"/>
    </xf>
    <xf numFmtId="9" fontId="18" fillId="23" borderId="5" xfId="6" applyNumberFormat="1" applyFont="1" applyFill="1" applyBorder="1" applyAlignment="1" applyProtection="1">
      <alignment horizontal="center" vertical="center" wrapText="1"/>
      <protection locked="0"/>
    </xf>
    <xf numFmtId="2" fontId="0" fillId="23" borderId="5" xfId="0" applyNumberFormat="1" applyFill="1" applyBorder="1" applyAlignment="1" applyProtection="1">
      <alignment horizontal="center" vertical="center" wrapText="1"/>
      <protection locked="0"/>
    </xf>
    <xf numFmtId="0" fontId="0" fillId="0" borderId="53" xfId="0" applyBorder="1"/>
    <xf numFmtId="0" fontId="0" fillId="0" borderId="54" xfId="0" applyBorder="1"/>
    <xf numFmtId="49" fontId="0" fillId="23" borderId="9" xfId="0" applyNumberFormat="1" applyFill="1" applyBorder="1" applyAlignment="1" applyProtection="1">
      <alignment horizontal="center" vertical="center" wrapText="1"/>
      <protection hidden="1"/>
    </xf>
    <xf numFmtId="9" fontId="0" fillId="23" borderId="9" xfId="0" applyNumberFormat="1" applyFill="1" applyBorder="1" applyAlignment="1" applyProtection="1">
      <alignment horizontal="center" vertical="center" wrapText="1"/>
      <protection locked="0"/>
    </xf>
    <xf numFmtId="9" fontId="18" fillId="23" borderId="9" xfId="6" applyNumberFormat="1" applyFont="1" applyFill="1" applyBorder="1" applyAlignment="1" applyProtection="1">
      <alignment horizontal="center" vertical="center" wrapText="1"/>
      <protection locked="0"/>
    </xf>
    <xf numFmtId="2" fontId="0" fillId="23" borderId="9" xfId="0" applyNumberFormat="1" applyFill="1" applyBorder="1" applyAlignment="1" applyProtection="1">
      <alignment horizontal="center" vertical="center" wrapText="1"/>
      <protection locked="0"/>
    </xf>
    <xf numFmtId="49" fontId="0" fillId="23" borderId="10" xfId="0" applyNumberFormat="1" applyFill="1" applyBorder="1" applyAlignment="1" applyProtection="1">
      <alignment horizontal="center" vertical="center" wrapText="1"/>
      <protection locked="0"/>
    </xf>
    <xf numFmtId="49" fontId="0" fillId="23" borderId="12" xfId="0" applyNumberFormat="1" applyFill="1" applyBorder="1" applyAlignment="1" applyProtection="1">
      <alignment horizontal="center" vertical="center" wrapText="1"/>
      <protection locked="0"/>
    </xf>
    <xf numFmtId="49" fontId="0" fillId="23" borderId="55" xfId="0" applyNumberFormat="1" applyFill="1" applyBorder="1" applyAlignment="1" applyProtection="1">
      <alignment horizontal="center" vertical="center" wrapText="1"/>
      <protection locked="0"/>
    </xf>
    <xf numFmtId="0" fontId="69" fillId="0" borderId="55" xfId="0" applyFont="1" applyBorder="1" applyAlignment="1">
      <alignment horizontal="center" vertical="center" wrapText="1"/>
    </xf>
    <xf numFmtId="0" fontId="69" fillId="0" borderId="12" xfId="0" applyFont="1" applyBorder="1" applyAlignment="1">
      <alignment horizontal="center" vertical="center" wrapText="1"/>
    </xf>
    <xf numFmtId="0" fontId="34" fillId="12" borderId="47" xfId="0" applyFont="1" applyFill="1" applyBorder="1" applyAlignment="1">
      <alignment horizontal="center" vertical="center" wrapText="1"/>
    </xf>
    <xf numFmtId="0" fontId="34" fillId="12" borderId="13" xfId="0" applyFont="1" applyFill="1" applyBorder="1" applyAlignment="1">
      <alignment horizontal="center" vertical="center" wrapText="1"/>
    </xf>
    <xf numFmtId="0" fontId="19" fillId="12" borderId="13" xfId="0" applyFont="1" applyFill="1" applyBorder="1" applyAlignment="1">
      <alignment horizontal="center" vertical="center" wrapText="1"/>
    </xf>
    <xf numFmtId="0" fontId="34" fillId="12" borderId="48" xfId="0" applyFont="1" applyFill="1" applyBorder="1" applyAlignment="1">
      <alignment horizontal="center" vertical="center" wrapText="1"/>
    </xf>
    <xf numFmtId="0" fontId="30" fillId="12" borderId="48" xfId="0" applyFont="1" applyFill="1" applyBorder="1" applyAlignment="1">
      <alignment horizontal="center" vertical="center" wrapText="1"/>
    </xf>
    <xf numFmtId="0" fontId="38"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52" xfId="0" applyFont="1" applyFill="1" applyBorder="1" applyAlignment="1">
      <alignment horizontal="center" vertical="center"/>
    </xf>
    <xf numFmtId="0" fontId="38" fillId="3" borderId="54" xfId="0" applyFont="1" applyFill="1" applyBorder="1" applyAlignment="1">
      <alignment horizontal="center" vertical="center"/>
    </xf>
    <xf numFmtId="0" fontId="38" fillId="3" borderId="59" xfId="0" applyFont="1" applyFill="1" applyBorder="1" applyAlignment="1">
      <alignment horizontal="center" vertical="center" wrapText="1"/>
    </xf>
    <xf numFmtId="0" fontId="38" fillId="3" borderId="58" xfId="0" applyFont="1" applyFill="1" applyBorder="1" applyAlignment="1">
      <alignment horizontal="center" vertical="center" wrapText="1"/>
    </xf>
    <xf numFmtId="164" fontId="49" fillId="0" borderId="2" xfId="3" applyFont="1" applyBorder="1" applyAlignment="1">
      <alignment horizontal="center" vertical="center" wrapText="1"/>
    </xf>
    <xf numFmtId="0" fontId="35" fillId="32" borderId="30" xfId="0" applyFont="1" applyFill="1" applyBorder="1" applyAlignment="1">
      <alignment horizontal="center" vertical="center"/>
    </xf>
    <xf numFmtId="0" fontId="35" fillId="32" borderId="49" xfId="0" applyFont="1" applyFill="1" applyBorder="1" applyAlignment="1">
      <alignment horizontal="center" vertical="center"/>
    </xf>
    <xf numFmtId="0" fontId="35" fillId="32" borderId="31" xfId="0" applyFont="1" applyFill="1" applyBorder="1" applyAlignment="1">
      <alignment horizontal="center" vertical="center"/>
    </xf>
    <xf numFmtId="0" fontId="54" fillId="3" borderId="47" xfId="0" applyFont="1" applyFill="1" applyBorder="1" applyAlignment="1">
      <alignment horizontal="center" vertical="center" wrapText="1"/>
    </xf>
    <xf numFmtId="0" fontId="54" fillId="3" borderId="13" xfId="0" applyFont="1" applyFill="1" applyBorder="1" applyAlignment="1">
      <alignment horizontal="center" vertical="center" wrapText="1"/>
    </xf>
    <xf numFmtId="0" fontId="54" fillId="3" borderId="56" xfId="0" applyFont="1" applyFill="1" applyBorder="1" applyAlignment="1">
      <alignment horizontal="center" vertical="center" wrapText="1"/>
    </xf>
    <xf numFmtId="0" fontId="54" fillId="3" borderId="59" xfId="0" applyFont="1" applyFill="1" applyBorder="1" applyAlignment="1">
      <alignment horizontal="center" vertical="center" wrapText="1"/>
    </xf>
    <xf numFmtId="0" fontId="54" fillId="3" borderId="57" xfId="0" applyFont="1" applyFill="1" applyBorder="1" applyAlignment="1">
      <alignment horizontal="center" vertical="center" wrapText="1"/>
    </xf>
    <xf numFmtId="0" fontId="54" fillId="3" borderId="58" xfId="0" applyFont="1" applyFill="1" applyBorder="1" applyAlignment="1">
      <alignment horizontal="center" vertical="center" wrapText="1"/>
    </xf>
    <xf numFmtId="0" fontId="10" fillId="0" borderId="2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165" fontId="54" fillId="0" borderId="32" xfId="0" applyNumberFormat="1" applyFont="1" applyFill="1" applyBorder="1" applyAlignment="1" applyProtection="1">
      <alignment horizontal="center" vertical="center" wrapText="1"/>
      <protection locked="0"/>
    </xf>
    <xf numFmtId="165" fontId="54" fillId="0" borderId="0" xfId="0" applyNumberFormat="1" applyFont="1" applyFill="1" applyBorder="1" applyAlignment="1" applyProtection="1">
      <alignment horizontal="center" vertical="center" wrapText="1"/>
      <protection locked="0"/>
    </xf>
    <xf numFmtId="0" fontId="54" fillId="3" borderId="48" xfId="0" applyFont="1" applyFill="1" applyBorder="1" applyAlignment="1">
      <alignment horizontal="center" vertical="center" wrapText="1"/>
    </xf>
    <xf numFmtId="49" fontId="50" fillId="0" borderId="30" xfId="3" applyNumberFormat="1" applyFont="1" applyBorder="1" applyAlignment="1">
      <alignment horizontal="center" vertical="center" wrapText="1"/>
    </xf>
    <xf numFmtId="49" fontId="50" fillId="0" borderId="31" xfId="3" applyNumberFormat="1" applyFont="1" applyBorder="1" applyAlignment="1">
      <alignment horizontal="center" vertical="center" wrapText="1"/>
    </xf>
    <xf numFmtId="49" fontId="50" fillId="0" borderId="32" xfId="3" applyNumberFormat="1" applyFont="1" applyBorder="1" applyAlignment="1">
      <alignment horizontal="center" vertical="center" wrapText="1"/>
    </xf>
    <xf numFmtId="49" fontId="50" fillId="0" borderId="33" xfId="3" applyNumberFormat="1" applyFont="1" applyBorder="1" applyAlignment="1">
      <alignment horizontal="center" vertical="center" wrapText="1"/>
    </xf>
    <xf numFmtId="49" fontId="51" fillId="0" borderId="18" xfId="0" applyNumberFormat="1" applyFont="1" applyBorder="1" applyAlignment="1">
      <alignment horizontal="center" vertical="justify" wrapText="1"/>
    </xf>
    <xf numFmtId="49" fontId="51" fillId="0" borderId="23" xfId="0" applyNumberFormat="1" applyFont="1" applyBorder="1" applyAlignment="1">
      <alignment horizontal="center" vertical="justify" wrapText="1"/>
    </xf>
    <xf numFmtId="164" fontId="22" fillId="0" borderId="22" xfId="3" applyFont="1" applyBorder="1" applyAlignment="1">
      <alignment horizontal="left" vertical="center"/>
    </xf>
    <xf numFmtId="164" fontId="22" fillId="0" borderId="19" xfId="3" applyFont="1" applyBorder="1" applyAlignment="1">
      <alignment horizontal="left" vertical="center"/>
    </xf>
    <xf numFmtId="164" fontId="15" fillId="0" borderId="2" xfId="3" applyFont="1" applyBorder="1" applyAlignment="1">
      <alignment horizontal="center" vertical="center" wrapText="1"/>
    </xf>
    <xf numFmtId="0" fontId="18" fillId="0" borderId="2" xfId="0" applyFont="1" applyBorder="1"/>
    <xf numFmtId="49" fontId="15" fillId="0" borderId="22" xfId="3" applyNumberFormat="1" applyFont="1" applyBorder="1" applyAlignment="1">
      <alignment horizontal="center" vertical="center" wrapText="1"/>
    </xf>
    <xf numFmtId="49" fontId="15" fillId="0" borderId="19" xfId="3" applyNumberFormat="1" applyFont="1" applyBorder="1" applyAlignment="1">
      <alignment horizontal="center" vertical="center" wrapText="1"/>
    </xf>
    <xf numFmtId="14" fontId="9" fillId="0" borderId="22" xfId="0" applyNumberFormat="1" applyFont="1" applyBorder="1" applyAlignment="1">
      <alignment horizontal="left" vertical="center"/>
    </xf>
    <xf numFmtId="14" fontId="9" fillId="0" borderId="19" xfId="0" applyNumberFormat="1" applyFont="1" applyBorder="1" applyAlignment="1">
      <alignment horizontal="left" vertical="center"/>
    </xf>
    <xf numFmtId="164" fontId="22" fillId="0" borderId="2" xfId="3" applyFont="1" applyBorder="1" applyAlignment="1">
      <alignment horizontal="center" vertical="center" wrapText="1"/>
    </xf>
    <xf numFmtId="14" fontId="9" fillId="0" borderId="22" xfId="0" applyNumberFormat="1" applyFont="1" applyBorder="1" applyAlignment="1">
      <alignment horizontal="center" vertical="center" wrapText="1"/>
    </xf>
    <xf numFmtId="14" fontId="9" fillId="0" borderId="19" xfId="0" applyNumberFormat="1" applyFont="1" applyBorder="1" applyAlignment="1">
      <alignment horizontal="center" vertical="center" wrapText="1"/>
    </xf>
    <xf numFmtId="0" fontId="54" fillId="0" borderId="2" xfId="0" applyFont="1" applyBorder="1" applyAlignment="1" applyProtection="1">
      <alignment horizontal="left" vertical="center"/>
      <protection locked="0"/>
    </xf>
    <xf numFmtId="0" fontId="54" fillId="0" borderId="2" xfId="0" applyFont="1" applyBorder="1" applyAlignment="1" applyProtection="1">
      <alignment horizontal="center" vertical="center"/>
      <protection locked="0"/>
    </xf>
    <xf numFmtId="0" fontId="67" fillId="0" borderId="22" xfId="2" applyFont="1" applyBorder="1" applyAlignment="1" applyProtection="1">
      <alignment horizontal="center" vertical="center"/>
      <protection locked="0"/>
    </xf>
    <xf numFmtId="0" fontId="67" fillId="0" borderId="27" xfId="2" applyFont="1" applyBorder="1" applyAlignment="1" applyProtection="1">
      <alignment horizontal="center" vertical="center"/>
      <protection locked="0"/>
    </xf>
    <xf numFmtId="0" fontId="67" fillId="0" borderId="19" xfId="2"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40" fillId="32" borderId="22" xfId="0" applyFont="1" applyFill="1" applyBorder="1" applyAlignment="1">
      <alignment horizontal="center" vertical="center"/>
    </xf>
    <xf numFmtId="0" fontId="40" fillId="32" borderId="27" xfId="0" applyFont="1" applyFill="1" applyBorder="1" applyAlignment="1">
      <alignment horizontal="center" vertical="center"/>
    </xf>
    <xf numFmtId="0" fontId="40" fillId="32" borderId="19" xfId="0" applyFont="1" applyFill="1" applyBorder="1" applyAlignment="1">
      <alignment horizontal="center" vertical="center"/>
    </xf>
    <xf numFmtId="0" fontId="54" fillId="5" borderId="2" xfId="0" applyFont="1" applyFill="1" applyBorder="1" applyAlignment="1">
      <alignment horizontal="center" vertical="center"/>
    </xf>
    <xf numFmtId="0" fontId="38" fillId="0" borderId="22" xfId="2" applyFont="1" applyBorder="1" applyAlignment="1" applyProtection="1">
      <alignment horizontal="center" vertical="center"/>
      <protection locked="0"/>
    </xf>
    <xf numFmtId="0" fontId="38" fillId="0" borderId="27" xfId="2" applyFont="1" applyBorder="1" applyAlignment="1" applyProtection="1">
      <alignment horizontal="center" vertical="center"/>
      <protection locked="0"/>
    </xf>
    <xf numFmtId="0" fontId="38" fillId="0" borderId="19" xfId="2" applyFont="1" applyBorder="1" applyAlignment="1" applyProtection="1">
      <alignment horizontal="center" vertical="center"/>
      <protection locked="0"/>
    </xf>
    <xf numFmtId="0" fontId="54" fillId="5" borderId="22" xfId="0" applyFont="1" applyFill="1" applyBorder="1" applyAlignment="1">
      <alignment horizontal="center" vertical="center"/>
    </xf>
    <xf numFmtId="0" fontId="54" fillId="5" borderId="27" xfId="0" applyFont="1" applyFill="1" applyBorder="1" applyAlignment="1">
      <alignment horizontal="center" vertical="center"/>
    </xf>
    <xf numFmtId="0" fontId="54" fillId="5" borderId="19" xfId="0" applyFont="1" applyFill="1" applyBorder="1" applyAlignment="1">
      <alignment horizontal="center" vertical="center"/>
    </xf>
    <xf numFmtId="0" fontId="54" fillId="0" borderId="22" xfId="0" applyFont="1" applyBorder="1" applyAlignment="1" applyProtection="1">
      <alignment horizontal="center" vertical="center"/>
      <protection locked="0"/>
    </xf>
    <xf numFmtId="0" fontId="54" fillId="0" borderId="27" xfId="0" applyFont="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54" fillId="0" borderId="22" xfId="0" applyFont="1" applyBorder="1" applyAlignment="1" applyProtection="1">
      <alignment horizontal="left" vertical="center"/>
      <protection locked="0"/>
    </xf>
    <xf numFmtId="0" fontId="54" fillId="0" borderId="27" xfId="0" applyFont="1" applyBorder="1" applyAlignment="1" applyProtection="1">
      <alignment horizontal="left" vertical="center"/>
      <protection locked="0"/>
    </xf>
    <xf numFmtId="0" fontId="54" fillId="0" borderId="19" xfId="0" applyFont="1" applyBorder="1" applyAlignment="1" applyProtection="1">
      <alignment horizontal="left" vertical="center"/>
      <protection locked="0"/>
    </xf>
    <xf numFmtId="0" fontId="54" fillId="23" borderId="22" xfId="0" applyFont="1" applyFill="1" applyBorder="1" applyAlignment="1">
      <alignment horizontal="center" vertical="center"/>
    </xf>
    <xf numFmtId="0" fontId="54" fillId="23" borderId="27" xfId="0" applyFont="1" applyFill="1" applyBorder="1" applyAlignment="1">
      <alignment horizontal="center" vertical="center"/>
    </xf>
    <xf numFmtId="0" fontId="54" fillId="23" borderId="19" xfId="0" applyFont="1" applyFill="1" applyBorder="1" applyAlignment="1">
      <alignment horizontal="center" vertical="center"/>
    </xf>
    <xf numFmtId="164" fontId="15" fillId="0" borderId="22" xfId="3" applyFont="1" applyBorder="1" applyAlignment="1">
      <alignment horizontal="center"/>
    </xf>
    <xf numFmtId="164" fontId="15" fillId="0" borderId="19" xfId="3" applyFont="1" applyBorder="1" applyAlignment="1">
      <alignment horizontal="center"/>
    </xf>
    <xf numFmtId="0" fontId="38" fillId="3" borderId="52" xfId="0" applyFont="1" applyFill="1" applyBorder="1" applyAlignment="1">
      <alignment horizontal="center" vertical="center" wrapText="1"/>
    </xf>
    <xf numFmtId="0" fontId="38" fillId="3" borderId="54" xfId="0" applyFont="1" applyFill="1" applyBorder="1" applyAlignment="1">
      <alignment horizontal="center" vertical="center" wrapText="1"/>
    </xf>
    <xf numFmtId="0" fontId="39" fillId="32" borderId="18" xfId="0" applyFont="1" applyFill="1" applyBorder="1" applyAlignment="1">
      <alignment horizontal="center" vertical="center"/>
    </xf>
    <xf numFmtId="0" fontId="39" fillId="32" borderId="38" xfId="0" applyFont="1" applyFill="1" applyBorder="1" applyAlignment="1">
      <alignment horizontal="center" vertical="center"/>
    </xf>
    <xf numFmtId="0" fontId="0" fillId="0" borderId="0" xfId="0" applyAlignment="1">
      <alignment horizontal="center" vertical="center" wrapText="1"/>
    </xf>
    <xf numFmtId="0" fontId="9" fillId="3" borderId="22"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19" xfId="0" applyFont="1" applyFill="1" applyBorder="1" applyAlignment="1">
      <alignment horizontal="center" vertical="center"/>
    </xf>
    <xf numFmtId="0" fontId="0" fillId="0" borderId="0" xfId="0" applyBorder="1" applyAlignment="1">
      <alignment horizontal="center" vertical="center" wrapText="1"/>
    </xf>
    <xf numFmtId="0" fontId="2"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27" xfId="0" applyFont="1" applyFill="1" applyBorder="1" applyAlignment="1">
      <alignment horizontal="center" vertical="center" wrapText="1"/>
    </xf>
    <xf numFmtId="49" fontId="0" fillId="11" borderId="22" xfId="0" applyNumberFormat="1" applyFill="1" applyBorder="1" applyAlignment="1" applyProtection="1">
      <alignment horizontal="left" vertical="center" wrapText="1"/>
      <protection locked="0"/>
    </xf>
    <xf numFmtId="49" fontId="0" fillId="11" borderId="19" xfId="0" applyNumberFormat="1" applyFill="1" applyBorder="1" applyAlignment="1" applyProtection="1">
      <alignment horizontal="left" vertical="center" wrapText="1"/>
      <protection locked="0"/>
    </xf>
    <xf numFmtId="0" fontId="5" fillId="18" borderId="35" xfId="0" applyFont="1" applyFill="1" applyBorder="1" applyAlignment="1">
      <alignment horizontal="center" vertical="center" wrapText="1"/>
    </xf>
    <xf numFmtId="0" fontId="35" fillId="16" borderId="34" xfId="0" applyFont="1" applyFill="1" applyBorder="1" applyAlignment="1">
      <alignment horizontal="center" vertical="center"/>
    </xf>
    <xf numFmtId="9" fontId="9" fillId="20" borderId="0" xfId="0" applyNumberFormat="1" applyFont="1" applyFill="1" applyAlignment="1" applyProtection="1">
      <alignment horizontal="left" vertical="center" wrapText="1"/>
      <protection hidden="1"/>
    </xf>
    <xf numFmtId="0" fontId="9" fillId="0" borderId="36"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2" fillId="12" borderId="18" xfId="0" applyFont="1" applyFill="1" applyBorder="1" applyAlignment="1">
      <alignment horizontal="center" vertical="center" wrapText="1"/>
    </xf>
    <xf numFmtId="0" fontId="2" fillId="12" borderId="38"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9" xfId="0" applyFont="1" applyFill="1" applyBorder="1" applyAlignment="1">
      <alignment horizontal="center" vertical="center" wrapText="1"/>
    </xf>
    <xf numFmtId="9" fontId="0" fillId="20" borderId="0" xfId="0" applyNumberFormat="1" applyFill="1" applyAlignment="1" applyProtection="1">
      <alignment horizontal="left" vertical="center" wrapText="1"/>
      <protection hidden="1"/>
    </xf>
    <xf numFmtId="9" fontId="7" fillId="20" borderId="0" xfId="0" applyNumberFormat="1" applyFont="1" applyFill="1" applyAlignment="1" applyProtection="1">
      <alignment horizontal="left" vertical="center" wrapText="1"/>
      <protection hidden="1"/>
    </xf>
    <xf numFmtId="0" fontId="33" fillId="15" borderId="0" xfId="0" applyFont="1" applyFill="1" applyBorder="1" applyAlignment="1">
      <alignment horizontal="center" vertical="center" wrapText="1"/>
    </xf>
    <xf numFmtId="0" fontId="28" fillId="1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1" fillId="29" borderId="22" xfId="0" applyFont="1" applyFill="1" applyBorder="1" applyAlignment="1">
      <alignment horizontal="center" vertical="center" wrapText="1"/>
    </xf>
    <xf numFmtId="0" fontId="11" fillId="33" borderId="0" xfId="0" applyFont="1" applyFill="1" applyBorder="1" applyAlignment="1">
      <alignment horizontal="center" vertical="center" wrapText="1"/>
    </xf>
    <xf numFmtId="0" fontId="11" fillId="33" borderId="38" xfId="0" applyFont="1" applyFill="1" applyBorder="1" applyAlignment="1">
      <alignment horizontal="center" vertical="center" wrapText="1"/>
    </xf>
    <xf numFmtId="0" fontId="11" fillId="33" borderId="2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1" fillId="34" borderId="22"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68" fillId="25" borderId="22" xfId="0" applyFont="1" applyFill="1" applyBorder="1" applyAlignment="1">
      <alignment horizontal="center" vertical="center"/>
    </xf>
    <xf numFmtId="0" fontId="68" fillId="25" borderId="19" xfId="0" applyFont="1" applyFill="1" applyBorder="1" applyAlignment="1">
      <alignment horizontal="center" vertical="center"/>
    </xf>
    <xf numFmtId="0" fontId="11" fillId="34" borderId="42" xfId="0" applyFont="1" applyFill="1" applyBorder="1" applyAlignment="1">
      <alignment horizontal="center" vertical="center" wrapText="1"/>
    </xf>
    <xf numFmtId="0" fontId="11" fillId="34" borderId="41"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3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35" borderId="22" xfId="0" applyFont="1" applyFill="1" applyBorder="1" applyAlignment="1">
      <alignment horizontal="center" vertical="center" wrapText="1"/>
    </xf>
    <xf numFmtId="0" fontId="56" fillId="26" borderId="22" xfId="0" applyFont="1" applyFill="1" applyBorder="1" applyAlignment="1">
      <alignment horizontal="center" vertical="center"/>
    </xf>
    <xf numFmtId="0" fontId="56" fillId="26" borderId="19" xfId="0" applyFont="1" applyFill="1" applyBorder="1" applyAlignment="1">
      <alignment horizontal="center" vertical="center"/>
    </xf>
    <xf numFmtId="0" fontId="11" fillId="33" borderId="49" xfId="0" applyFont="1" applyFill="1" applyBorder="1" applyAlignment="1">
      <alignment horizontal="center" vertical="center" wrapText="1"/>
    </xf>
    <xf numFmtId="0" fontId="0" fillId="0" borderId="2" xfId="0" applyBorder="1"/>
    <xf numFmtId="0" fontId="68" fillId="25" borderId="18" xfId="0" applyFont="1" applyFill="1" applyBorder="1" applyAlignment="1">
      <alignment horizontal="center" vertical="center"/>
    </xf>
    <xf numFmtId="0" fontId="68" fillId="25" borderId="23" xfId="0" applyFont="1" applyFill="1" applyBorder="1" applyAlignment="1">
      <alignment horizontal="center" vertical="center"/>
    </xf>
    <xf numFmtId="0" fontId="56" fillId="26" borderId="3" xfId="0" applyFont="1" applyFill="1" applyBorder="1" applyAlignment="1">
      <alignment horizontal="center" vertical="center"/>
    </xf>
    <xf numFmtId="0" fontId="56" fillId="26" borderId="9" xfId="0" applyFont="1" applyFill="1" applyBorder="1" applyAlignment="1">
      <alignment horizontal="center" vertical="center"/>
    </xf>
    <xf numFmtId="0" fontId="36" fillId="15" borderId="0" xfId="0" applyFont="1" applyFill="1" applyAlignment="1">
      <alignment horizontal="center"/>
    </xf>
    <xf numFmtId="0" fontId="36" fillId="15" borderId="38" xfId="0" applyFont="1" applyFill="1" applyBorder="1" applyAlignment="1">
      <alignment horizontal="center"/>
    </xf>
    <xf numFmtId="0" fontId="43" fillId="36" borderId="2" xfId="0" applyFont="1" applyFill="1" applyBorder="1" applyAlignment="1">
      <alignment horizontal="center" vertical="center"/>
    </xf>
    <xf numFmtId="0" fontId="43" fillId="36" borderId="3" xfId="0" applyFont="1" applyFill="1" applyBorder="1" applyAlignment="1">
      <alignment horizontal="center" vertical="center"/>
    </xf>
    <xf numFmtId="0" fontId="59" fillId="0" borderId="22"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locked="0"/>
    </xf>
    <xf numFmtId="0" fontId="59" fillId="0" borderId="19" xfId="0" applyFont="1" applyBorder="1" applyAlignment="1" applyProtection="1">
      <alignment horizontal="center" vertical="center" wrapText="1"/>
      <protection locked="0"/>
    </xf>
    <xf numFmtId="0" fontId="59" fillId="0" borderId="22" xfId="0" applyFont="1" applyBorder="1" applyAlignment="1" applyProtection="1">
      <alignment horizontal="center" vertical="top" wrapText="1"/>
      <protection locked="0"/>
    </xf>
    <xf numFmtId="0" fontId="59" fillId="0" borderId="27" xfId="0" applyFont="1" applyBorder="1" applyAlignment="1" applyProtection="1">
      <alignment horizontal="center" vertical="top" wrapText="1"/>
      <protection locked="0"/>
    </xf>
    <xf numFmtId="0" fontId="59" fillId="0" borderId="19" xfId="0" applyFont="1" applyBorder="1" applyAlignment="1" applyProtection="1">
      <alignment horizontal="center" vertical="top" wrapText="1"/>
      <protection locked="0"/>
    </xf>
    <xf numFmtId="0" fontId="43" fillId="37" borderId="22" xfId="0" applyFont="1" applyFill="1" applyBorder="1" applyAlignment="1">
      <alignment horizontal="center" vertical="center"/>
    </xf>
    <xf numFmtId="0" fontId="43" fillId="37" borderId="27" xfId="0" applyFont="1" applyFill="1" applyBorder="1" applyAlignment="1">
      <alignment horizontal="center" vertical="center"/>
    </xf>
    <xf numFmtId="0" fontId="43" fillId="37" borderId="19" xfId="0" applyFont="1" applyFill="1" applyBorder="1" applyAlignment="1">
      <alignment horizontal="center" vertical="center"/>
    </xf>
    <xf numFmtId="0" fontId="46" fillId="30" borderId="22" xfId="0" applyFont="1" applyFill="1" applyBorder="1" applyAlignment="1">
      <alignment horizontal="center" vertical="center"/>
    </xf>
    <xf numFmtId="0" fontId="46" fillId="30" borderId="27" xfId="0" applyFont="1" applyFill="1" applyBorder="1" applyAlignment="1">
      <alignment horizontal="center" vertical="center"/>
    </xf>
    <xf numFmtId="0" fontId="46" fillId="30" borderId="19" xfId="0" applyFont="1" applyFill="1" applyBorder="1" applyAlignment="1">
      <alignment horizontal="center" vertical="center"/>
    </xf>
    <xf numFmtId="0" fontId="46" fillId="38" borderId="22" xfId="0" applyFont="1" applyFill="1" applyBorder="1" applyAlignment="1">
      <alignment horizontal="center" vertical="center"/>
    </xf>
    <xf numFmtId="0" fontId="46" fillId="38" borderId="27" xfId="0" applyFont="1" applyFill="1" applyBorder="1" applyAlignment="1">
      <alignment horizontal="center" vertical="center"/>
    </xf>
    <xf numFmtId="0" fontId="46" fillId="38" borderId="19" xfId="0" applyFont="1" applyFill="1" applyBorder="1" applyAlignment="1">
      <alignment horizontal="center" vertical="center"/>
    </xf>
    <xf numFmtId="0" fontId="62" fillId="26" borderId="22" xfId="0" applyFont="1" applyFill="1" applyBorder="1" applyAlignment="1">
      <alignment horizontal="center" vertical="center"/>
    </xf>
    <xf numFmtId="0" fontId="62" fillId="26" borderId="19" xfId="0" applyFont="1" applyFill="1" applyBorder="1" applyAlignment="1">
      <alignment horizontal="center" vertical="center"/>
    </xf>
    <xf numFmtId="49" fontId="6" fillId="23" borderId="2" xfId="0" applyNumberFormat="1" applyFont="1" applyFill="1" applyBorder="1" applyAlignment="1" applyProtection="1">
      <alignment horizontal="justify" vertical="center" wrapText="1"/>
      <protection locked="0" hidden="1"/>
    </xf>
    <xf numFmtId="49" fontId="6" fillId="23" borderId="2" xfId="0" applyNumberFormat="1" applyFont="1" applyFill="1" applyBorder="1" applyAlignment="1" applyProtection="1">
      <alignment horizontal="justify" vertical="center" wrapText="1"/>
      <protection locked="0"/>
    </xf>
    <xf numFmtId="0" fontId="0" fillId="0" borderId="2" xfId="0" applyBorder="1" applyAlignment="1" applyProtection="1">
      <alignment horizontal="center" vertical="center"/>
      <protection hidden="1"/>
    </xf>
    <xf numFmtId="0" fontId="0" fillId="3" borderId="2" xfId="0" applyNumberFormat="1" applyFill="1" applyBorder="1" applyAlignment="1" applyProtection="1">
      <alignment horizontal="left" vertical="center" wrapText="1"/>
      <protection hidden="1"/>
    </xf>
    <xf numFmtId="0" fontId="0" fillId="3" borderId="2" xfId="0" applyFill="1" applyBorder="1" applyAlignment="1" applyProtection="1">
      <alignment horizontal="justify" vertical="center" wrapText="1"/>
      <protection hidden="1"/>
    </xf>
    <xf numFmtId="0" fontId="37" fillId="15" borderId="0" xfId="0" applyFont="1" applyFill="1" applyAlignment="1">
      <alignment horizontal="center" vertical="center" wrapText="1"/>
    </xf>
    <xf numFmtId="0" fontId="0" fillId="3" borderId="2" xfId="0" applyNumberFormat="1" applyFill="1" applyBorder="1" applyAlignment="1" applyProtection="1">
      <alignment horizontal="justify" vertical="center" wrapText="1"/>
      <protection hidden="1"/>
    </xf>
    <xf numFmtId="0" fontId="0" fillId="3" borderId="41" xfId="0" applyFill="1" applyBorder="1" applyAlignment="1" applyProtection="1">
      <alignment horizontal="center" vertical="center"/>
      <protection hidden="1"/>
    </xf>
    <xf numFmtId="0" fontId="0" fillId="3" borderId="52" xfId="0" applyFill="1" applyBorder="1" applyAlignment="1" applyProtection="1">
      <alignment horizontal="center" vertical="center"/>
      <protection hidden="1"/>
    </xf>
    <xf numFmtId="49" fontId="0" fillId="3" borderId="17" xfId="0" applyNumberFormat="1" applyFill="1" applyBorder="1" applyAlignment="1" applyProtection="1">
      <alignment horizontal="justify" vertical="center" wrapText="1"/>
      <protection hidden="1"/>
    </xf>
    <xf numFmtId="49" fontId="0" fillId="3" borderId="24" xfId="0" applyNumberFormat="1" applyFill="1" applyBorder="1" applyAlignment="1" applyProtection="1">
      <alignment horizontal="justify" vertical="center" wrapText="1"/>
      <protection hidden="1"/>
    </xf>
    <xf numFmtId="0" fontId="0" fillId="3" borderId="40" xfId="0" applyFill="1" applyBorder="1" applyAlignment="1" applyProtection="1">
      <alignment horizontal="center" vertical="center"/>
      <protection hidden="1"/>
    </xf>
    <xf numFmtId="49" fontId="0" fillId="3" borderId="8" xfId="0" applyNumberFormat="1" applyFill="1" applyBorder="1" applyAlignment="1" applyProtection="1">
      <alignment horizontal="justify" vertical="center" wrapText="1"/>
      <protection hidden="1"/>
    </xf>
    <xf numFmtId="0" fontId="37" fillId="15" borderId="0" xfId="0" applyFont="1" applyFill="1" applyAlignment="1">
      <alignment horizontal="center" vertical="center"/>
    </xf>
    <xf numFmtId="0" fontId="0" fillId="3" borderId="15" xfId="0"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49" fontId="0" fillId="39" borderId="2" xfId="0" applyNumberFormat="1" applyFill="1" applyBorder="1" applyAlignment="1">
      <alignment horizontal="justify" vertical="center" wrapText="1"/>
    </xf>
    <xf numFmtId="49" fontId="0" fillId="39" borderId="3" xfId="0" applyNumberFormat="1" applyFill="1" applyBorder="1" applyAlignment="1">
      <alignment horizontal="justify" vertical="center" wrapText="1"/>
    </xf>
    <xf numFmtId="49" fontId="0" fillId="39" borderId="17" xfId="0" applyNumberFormat="1" applyFill="1" applyBorder="1" applyAlignment="1">
      <alignment horizontal="justify" vertical="center" wrapText="1"/>
    </xf>
    <xf numFmtId="49" fontId="0" fillId="39" borderId="9" xfId="0" applyNumberFormat="1" applyFill="1" applyBorder="1" applyAlignment="1">
      <alignment horizontal="justify" vertical="center" wrapText="1"/>
    </xf>
    <xf numFmtId="2" fontId="0" fillId="40" borderId="17" xfId="0" applyNumberFormat="1" applyFill="1" applyBorder="1" applyAlignment="1">
      <alignment horizontal="justify" vertical="center" wrapText="1"/>
    </xf>
    <xf numFmtId="2" fontId="0" fillId="40" borderId="9" xfId="0" applyNumberFormat="1" applyFill="1" applyBorder="1" applyAlignment="1">
      <alignment horizontal="justify" vertical="center" wrapText="1"/>
    </xf>
    <xf numFmtId="49" fontId="0" fillId="39" borderId="30" xfId="0" applyNumberFormat="1" applyFill="1" applyBorder="1" applyAlignment="1">
      <alignment horizontal="justify" vertical="center" wrapText="1"/>
    </xf>
    <xf numFmtId="0" fontId="70" fillId="41" borderId="0" xfId="0" applyFont="1" applyFill="1" applyAlignment="1">
      <alignment horizontal="center" wrapText="1"/>
    </xf>
    <xf numFmtId="49" fontId="0" fillId="0" borderId="3" xfId="0" applyNumberFormat="1" applyBorder="1" applyAlignment="1" applyProtection="1">
      <alignment horizontal="justify" vertical="center" wrapText="1"/>
    </xf>
    <xf numFmtId="49" fontId="0" fillId="0" borderId="17" xfId="0" applyNumberFormat="1" applyBorder="1" applyAlignment="1" applyProtection="1">
      <alignment horizontal="justify" vertical="center" wrapText="1"/>
    </xf>
    <xf numFmtId="49" fontId="0" fillId="0" borderId="9" xfId="0" applyNumberFormat="1" applyBorder="1" applyAlignment="1" applyProtection="1">
      <alignment horizontal="justify" vertical="center" wrapText="1"/>
    </xf>
    <xf numFmtId="49" fontId="0" fillId="0" borderId="2" xfId="0" applyNumberFormat="1" applyBorder="1" applyAlignment="1" applyProtection="1">
      <alignment horizontal="justify" vertical="center" wrapText="1"/>
    </xf>
    <xf numFmtId="49" fontId="0" fillId="0" borderId="31" xfId="0" applyNumberFormat="1" applyBorder="1" applyAlignment="1" applyProtection="1">
      <alignment horizontal="justify" vertical="center" wrapText="1"/>
    </xf>
    <xf numFmtId="49" fontId="0" fillId="0" borderId="33" xfId="0" applyNumberFormat="1" applyBorder="1" applyAlignment="1" applyProtection="1">
      <alignment horizontal="justify" vertical="center" wrapText="1"/>
    </xf>
    <xf numFmtId="49" fontId="0" fillId="0" borderId="23" xfId="0" applyNumberFormat="1" applyBorder="1" applyAlignment="1" applyProtection="1">
      <alignment horizontal="justify" vertical="center" wrapText="1"/>
    </xf>
    <xf numFmtId="0" fontId="37" fillId="15" borderId="0" xfId="0" applyFont="1" applyFill="1" applyAlignment="1">
      <alignment horizontal="center"/>
    </xf>
    <xf numFmtId="49" fontId="0" fillId="39" borderId="3" xfId="0" applyNumberFormat="1" applyFill="1" applyBorder="1" applyAlignment="1">
      <alignment horizontal="left" vertical="center" wrapText="1"/>
    </xf>
    <xf numFmtId="49" fontId="0" fillId="39" borderId="17" xfId="0" applyNumberFormat="1" applyFill="1" applyBorder="1" applyAlignment="1">
      <alignment horizontal="left" vertical="center" wrapText="1"/>
    </xf>
    <xf numFmtId="49" fontId="0" fillId="39" borderId="9" xfId="0" applyNumberFormat="1" applyFill="1" applyBorder="1" applyAlignment="1">
      <alignment horizontal="left" vertical="center" wrapText="1"/>
    </xf>
    <xf numFmtId="2" fontId="0" fillId="40" borderId="9" xfId="0" applyNumberFormat="1" applyFill="1" applyBorder="1" applyAlignment="1">
      <alignment horizontal="center" vertical="center" wrapText="1"/>
    </xf>
    <xf numFmtId="2" fontId="0" fillId="40" borderId="2" xfId="0" applyNumberFormat="1" applyFill="1" applyBorder="1" applyAlignment="1">
      <alignment horizontal="center" vertical="center" wrapText="1"/>
    </xf>
    <xf numFmtId="2" fontId="0" fillId="40" borderId="33" xfId="0" applyNumberFormat="1" applyFill="1" applyBorder="1" applyAlignment="1">
      <alignment horizontal="center" vertical="center" wrapText="1"/>
    </xf>
    <xf numFmtId="2" fontId="0" fillId="40" borderId="23" xfId="0" applyNumberFormat="1" applyFill="1" applyBorder="1" applyAlignment="1">
      <alignment horizontal="center" vertical="center" wrapText="1"/>
    </xf>
    <xf numFmtId="49" fontId="0" fillId="39" borderId="2" xfId="0" applyNumberFormat="1" applyFill="1" applyBorder="1" applyAlignment="1">
      <alignment horizontal="left" vertical="center" wrapText="1"/>
    </xf>
    <xf numFmtId="49" fontId="0" fillId="0" borderId="3"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2" xfId="0" applyNumberFormat="1" applyBorder="1" applyAlignment="1">
      <alignment horizontal="center" vertical="center" wrapText="1"/>
    </xf>
    <xf numFmtId="0" fontId="10" fillId="0" borderId="37"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165" fontId="54" fillId="0" borderId="61" xfId="0" applyNumberFormat="1" applyFont="1" applyFill="1" applyBorder="1" applyAlignment="1" applyProtection="1">
      <alignment horizontal="center" vertical="center" wrapText="1"/>
      <protection locked="0"/>
    </xf>
    <xf numFmtId="1" fontId="10" fillId="0" borderId="47" xfId="0" applyNumberFormat="1" applyFont="1" applyBorder="1" applyAlignment="1" applyProtection="1">
      <alignment horizontal="center" vertical="center"/>
      <protection locked="0"/>
    </xf>
    <xf numFmtId="1" fontId="10" fillId="0" borderId="48" xfId="0" applyNumberFormat="1" applyFont="1" applyBorder="1" applyAlignment="1" applyProtection="1">
      <alignment horizontal="center" vertical="center"/>
      <protection locked="0"/>
    </xf>
    <xf numFmtId="0" fontId="38" fillId="0" borderId="59" xfId="0" applyFont="1" applyFill="1" applyBorder="1" applyAlignment="1" applyProtection="1">
      <alignment horizontal="center" vertical="center" wrapText="1"/>
      <protection locked="0"/>
    </xf>
    <xf numFmtId="0" fontId="38" fillId="0" borderId="57" xfId="0" applyFont="1" applyFill="1" applyBorder="1" applyAlignment="1" applyProtection="1">
      <alignment horizontal="center" vertical="center" wrapText="1"/>
      <protection locked="0"/>
    </xf>
    <xf numFmtId="0" fontId="38" fillId="0" borderId="58" xfId="0" applyFont="1" applyFill="1" applyBorder="1" applyAlignment="1" applyProtection="1">
      <alignment horizontal="center" vertical="center" wrapText="1"/>
      <protection locked="0"/>
    </xf>
    <xf numFmtId="0" fontId="67" fillId="0" borderId="59" xfId="2" applyFont="1" applyFill="1" applyBorder="1" applyAlignment="1" applyProtection="1">
      <alignment horizontal="center" vertical="center" wrapText="1"/>
      <protection locked="0"/>
    </xf>
    <xf numFmtId="0" fontId="67" fillId="0" borderId="57" xfId="2" applyFont="1" applyFill="1" applyBorder="1" applyAlignment="1" applyProtection="1">
      <alignment horizontal="center" vertical="center" wrapText="1"/>
      <protection locked="0"/>
    </xf>
    <xf numFmtId="0" fontId="67" fillId="0" borderId="58" xfId="2" applyFont="1" applyFill="1" applyBorder="1" applyAlignment="1" applyProtection="1">
      <alignment horizontal="center" vertical="center" wrapText="1"/>
      <protection locked="0"/>
    </xf>
    <xf numFmtId="1" fontId="38" fillId="0" borderId="47" xfId="0" applyNumberFormat="1" applyFont="1" applyBorder="1" applyAlignment="1" applyProtection="1">
      <alignment horizontal="center" vertical="center"/>
      <protection locked="0"/>
    </xf>
    <xf numFmtId="1" fontId="38" fillId="0" borderId="48" xfId="0" applyNumberFormat="1" applyFont="1" applyBorder="1" applyAlignment="1" applyProtection="1">
      <alignment horizontal="center" vertical="center"/>
      <protection locked="0"/>
    </xf>
    <xf numFmtId="0" fontId="39" fillId="32" borderId="23" xfId="0" applyFont="1" applyFill="1" applyBorder="1" applyAlignment="1">
      <alignment horizontal="center" vertical="center"/>
    </xf>
    <xf numFmtId="0" fontId="38" fillId="0" borderId="47" xfId="0" applyFont="1" applyBorder="1" applyAlignment="1" applyProtection="1">
      <alignment horizontal="center" vertical="center"/>
      <protection locked="0"/>
    </xf>
    <xf numFmtId="0" fontId="38" fillId="0" borderId="48" xfId="0" applyFont="1" applyBorder="1" applyAlignment="1" applyProtection="1">
      <alignment horizontal="center" vertical="center"/>
      <protection locked="0"/>
    </xf>
  </cellXfs>
  <cellStyles count="7">
    <cellStyle name="Estilo 1" xfId="1"/>
    <cellStyle name="Hipervínculo" xfId="2" builtinId="8"/>
    <cellStyle name="Normal" xfId="0" builtinId="0"/>
    <cellStyle name="Normal 2" xfId="3"/>
    <cellStyle name="Normal 3" xfId="4"/>
    <cellStyle name="Normal 4" xfId="5"/>
    <cellStyle name="Porcentaje" xfId="6" builtinId="5"/>
  </cellStyles>
  <dxfs count="11">
    <dxf>
      <fill>
        <patternFill>
          <bgColor rgb="FFFF0000"/>
        </patternFill>
      </fill>
    </dxf>
    <dxf>
      <font>
        <color rgb="FFFF0000"/>
      </font>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Direccionamiento Estratégico</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5114708566656376E-2"/>
                  <c:y val="-1.306122560918961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9433196728558196E-2"/>
                  <c:y val="-1.306122560918961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5114708566656454E-2"/>
                  <c:y val="-2.612245121837923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2.1592440809509107E-2"/>
                  <c:y val="-4.3537418697298727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(DIRECTIVA!$D$3,DIRECTIVA!$F$3,DIRECTIVA!$H$3,DIRECTIVA!$J$3)</c:f>
              <c:numCache>
                <c:formatCode>0%</c:formatCode>
                <c:ptCount val="4"/>
                <c:pt idx="0">
                  <c:v>0.25</c:v>
                </c:pt>
                <c:pt idx="1">
                  <c:v>0.5</c:v>
                </c:pt>
                <c:pt idx="2">
                  <c:v>0.25</c:v>
                </c:pt>
                <c:pt idx="3">
                  <c:v>0</c:v>
                </c:pt>
              </c:numCache>
            </c:numRef>
          </c:val>
        </c:ser>
        <c:dLbls>
          <c:showLegendKey val="0"/>
          <c:showVal val="0"/>
          <c:showCatName val="0"/>
          <c:showSerName val="0"/>
          <c:showPercent val="0"/>
          <c:showBubbleSize val="0"/>
        </c:dLbls>
        <c:gapWidth val="150"/>
        <c:shape val="box"/>
        <c:axId val="222645440"/>
        <c:axId val="222651968"/>
        <c:axId val="0"/>
      </c:bar3DChart>
      <c:catAx>
        <c:axId val="222645440"/>
        <c:scaling>
          <c:orientation val="minMax"/>
        </c:scaling>
        <c:delete val="0"/>
        <c:axPos val="b"/>
        <c:numFmt formatCode="General" sourceLinked="1"/>
        <c:majorTickMark val="none"/>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222651968"/>
        <c:crosses val="autoZero"/>
        <c:auto val="1"/>
        <c:lblAlgn val="ctr"/>
        <c:lblOffset val="100"/>
        <c:noMultiLvlLbl val="0"/>
      </c:catAx>
      <c:valAx>
        <c:axId val="222651968"/>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645440"/>
        <c:crosses val="autoZero"/>
        <c:crossBetween val="between"/>
      </c:valAx>
      <c:spPr>
        <a:noFill/>
        <a:ln w="25400">
          <a:noFill/>
        </a:ln>
      </c:spPr>
    </c:plotArea>
    <c:legend>
      <c:legendPos val="r"/>
      <c:layout>
        <c:manualLayout>
          <c:xMode val="edge"/>
          <c:yMode val="edge"/>
          <c:x val="0.93632473762776758"/>
          <c:y val="0.42670157068062831"/>
          <c:w val="4.7756874095513768E-2"/>
          <c:h val="0.30890052356020936"/>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Seguimiento Académico</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4781302400673057E-2"/>
                  <c:y val="-4.281345771935070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2669687772005478E-2"/>
                  <c:y val="-4.281345771935070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26696877720054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6892917029340634E-2"/>
                  <c:y val="-4.281345771935070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(ACADEMICA!$D$7,ACADEMICA!$F$7,ACADEMICA!$H$7,ACADEMICA!$J$7)</c:f>
              <c:numCache>
                <c:formatCode>0%</c:formatCode>
                <c:ptCount val="4"/>
                <c:pt idx="0">
                  <c:v>0.66666666666666663</c:v>
                </c:pt>
                <c:pt idx="1">
                  <c:v>0.33333333333333331</c:v>
                </c:pt>
                <c:pt idx="2">
                  <c:v>0</c:v>
                </c:pt>
                <c:pt idx="3">
                  <c:v>0</c:v>
                </c:pt>
              </c:numCache>
            </c:numRef>
          </c:val>
        </c:ser>
        <c:dLbls>
          <c:showLegendKey val="0"/>
          <c:showVal val="0"/>
          <c:showCatName val="0"/>
          <c:showSerName val="0"/>
          <c:showPercent val="0"/>
          <c:showBubbleSize val="0"/>
        </c:dLbls>
        <c:gapWidth val="150"/>
        <c:shape val="box"/>
        <c:axId val="396235728"/>
        <c:axId val="396224848"/>
        <c:axId val="0"/>
      </c:bar3DChart>
      <c:catAx>
        <c:axId val="396235728"/>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396224848"/>
        <c:crosses val="autoZero"/>
        <c:auto val="1"/>
        <c:lblAlgn val="ctr"/>
        <c:lblOffset val="100"/>
        <c:noMultiLvlLbl val="0"/>
      </c:catAx>
      <c:valAx>
        <c:axId val="39622484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35728"/>
        <c:crosses val="autoZero"/>
        <c:crossBetween val="between"/>
      </c:valAx>
      <c:spPr>
        <a:noFill/>
        <a:ln w="25400">
          <a:noFill/>
        </a:ln>
      </c:spPr>
    </c:plotArea>
    <c:legend>
      <c:legendPos val="r"/>
      <c:layout>
        <c:manualLayout>
          <c:xMode val="edge"/>
          <c:yMode val="edge"/>
          <c:x val="0.93210842456574117"/>
          <c:y val="0.40652818991097928"/>
          <c:w val="4.9504950495049549E-2"/>
          <c:h val="0.3946587537091989"/>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Apoyo a la Gestión  Académica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3053591506702824E-2"/>
                  <c:y val="-8.3009085900024385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678323461514249E-2"/>
                  <c:y val="-2.4902725770007315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4918413060922731E-2"/>
                  <c:y val="-8.3009085900024385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4918413060922658E-2"/>
                  <c:y val="-2.075227147500609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(ADMINIST!$D$4,ADMINIST!$F$4,ADMINIST!$H$4,ADMINIST!$J$4)</c:f>
              <c:numCache>
                <c:formatCode>0%</c:formatCode>
                <c:ptCount val="4"/>
                <c:pt idx="0">
                  <c:v>0</c:v>
                </c:pt>
                <c:pt idx="1">
                  <c:v>0.66666666666666663</c:v>
                </c:pt>
                <c:pt idx="2">
                  <c:v>0</c:v>
                </c:pt>
                <c:pt idx="3">
                  <c:v>0.33333333333333331</c:v>
                </c:pt>
              </c:numCache>
            </c:numRef>
          </c:val>
        </c:ser>
        <c:dLbls>
          <c:showLegendKey val="0"/>
          <c:showVal val="0"/>
          <c:showCatName val="0"/>
          <c:showSerName val="0"/>
          <c:showPercent val="0"/>
          <c:showBubbleSize val="0"/>
        </c:dLbls>
        <c:gapWidth val="150"/>
        <c:shape val="box"/>
        <c:axId val="396236816"/>
        <c:axId val="396227024"/>
        <c:axId val="0"/>
      </c:bar3DChart>
      <c:catAx>
        <c:axId val="396236816"/>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396227024"/>
        <c:crosses val="autoZero"/>
        <c:auto val="1"/>
        <c:lblAlgn val="ctr"/>
        <c:lblOffset val="100"/>
        <c:noMultiLvlLbl val="0"/>
      </c:catAx>
      <c:valAx>
        <c:axId val="39622702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36816"/>
        <c:crosses val="autoZero"/>
        <c:crossBetween val="between"/>
      </c:valAx>
      <c:spPr>
        <a:noFill/>
        <a:ln w="25400">
          <a:noFill/>
        </a:ln>
      </c:spPr>
    </c:plotArea>
    <c:legend>
      <c:legendPos val="r"/>
      <c:layout>
        <c:manualLayout>
          <c:xMode val="edge"/>
          <c:yMode val="edge"/>
          <c:x val="0.93237598897260143"/>
          <c:y val="0.43358461771225965"/>
          <c:w val="4.7482203213806917E-2"/>
          <c:h val="0.28571461462054082"/>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Admin. de la Planta Física y de los Recursos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4195184910246992E-2"/>
                  <c:y val="-1.3913046018586599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8250952027460417E-2"/>
                  <c:y val="-1.8550728024782019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6223068468853706E-2"/>
                  <c:y val="-2.7826092037173115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2167301351640278E-2"/>
                  <c:y val="-1.855072802478193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(ADMINIST!$D$5,ADMINIST!$F$5,ADMINIST!$H$5,ADMINIST!$J$5)</c:f>
              <c:numCache>
                <c:formatCode>0%</c:formatCode>
                <c:ptCount val="4"/>
                <c:pt idx="0">
                  <c:v>0.42857142857142855</c:v>
                </c:pt>
                <c:pt idx="1">
                  <c:v>0.5714285714285714</c:v>
                </c:pt>
                <c:pt idx="2">
                  <c:v>0</c:v>
                </c:pt>
                <c:pt idx="3">
                  <c:v>0</c:v>
                </c:pt>
              </c:numCache>
            </c:numRef>
          </c:val>
        </c:ser>
        <c:dLbls>
          <c:showLegendKey val="0"/>
          <c:showVal val="0"/>
          <c:showCatName val="0"/>
          <c:showSerName val="0"/>
          <c:showPercent val="0"/>
          <c:showBubbleSize val="0"/>
        </c:dLbls>
        <c:gapWidth val="150"/>
        <c:shape val="box"/>
        <c:axId val="396229200"/>
        <c:axId val="396223216"/>
        <c:axId val="0"/>
      </c:bar3DChart>
      <c:catAx>
        <c:axId val="3962292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23216"/>
        <c:crosses val="autoZero"/>
        <c:auto val="1"/>
        <c:lblAlgn val="ctr"/>
        <c:lblOffset val="100"/>
        <c:noMultiLvlLbl val="0"/>
      </c:catAx>
      <c:valAx>
        <c:axId val="39622321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29200"/>
        <c:crosses val="autoZero"/>
        <c:crossBetween val="between"/>
      </c:valAx>
      <c:spPr>
        <a:noFill/>
        <a:ln w="25400">
          <a:noFill/>
        </a:ln>
      </c:spPr>
    </c:plotArea>
    <c:legend>
      <c:legendPos val="r"/>
      <c:layout>
        <c:manualLayout>
          <c:xMode val="edge"/>
          <c:yMode val="edge"/>
          <c:x val="0.93948296988812996"/>
          <c:y val="0.43617091081699894"/>
          <c:w val="4.7550432276657117E-2"/>
          <c:h val="0.30319183838722291"/>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Admin. de  Servicios Complementarios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4168247379830473E-2"/>
                  <c:y val="-1.6666677602806827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8216318059782036E-2"/>
                  <c:y val="-2.0833347003508532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6192282719806255E-2"/>
                  <c:y val="-8.333338801403413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214421203985469E-2"/>
                  <c:y val="-1.2500008202105119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(ADMINIST!$D$6,ADMINIST!$F$6,ADMINIST!$H$6,ADMINIST!$J$6)</c:f>
              <c:numCache>
                <c:formatCode>0%</c:formatCode>
                <c:ptCount val="4"/>
                <c:pt idx="0">
                  <c:v>0.5</c:v>
                </c:pt>
                <c:pt idx="1">
                  <c:v>0.5</c:v>
                </c:pt>
                <c:pt idx="2">
                  <c:v>0</c:v>
                </c:pt>
                <c:pt idx="3">
                  <c:v>0</c:v>
                </c:pt>
              </c:numCache>
            </c:numRef>
          </c:val>
        </c:ser>
        <c:dLbls>
          <c:showLegendKey val="0"/>
          <c:showVal val="0"/>
          <c:showCatName val="0"/>
          <c:showSerName val="0"/>
          <c:showPercent val="0"/>
          <c:showBubbleSize val="0"/>
        </c:dLbls>
        <c:gapWidth val="150"/>
        <c:shape val="box"/>
        <c:axId val="396228656"/>
        <c:axId val="397366080"/>
        <c:axId val="0"/>
      </c:bar3DChart>
      <c:catAx>
        <c:axId val="396228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66080"/>
        <c:crosses val="autoZero"/>
        <c:auto val="1"/>
        <c:lblAlgn val="ctr"/>
        <c:lblOffset val="100"/>
        <c:noMultiLvlLbl val="0"/>
      </c:catAx>
      <c:valAx>
        <c:axId val="39736608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28656"/>
        <c:crosses val="autoZero"/>
        <c:crossBetween val="between"/>
      </c:valAx>
      <c:spPr>
        <a:noFill/>
        <a:ln w="25400">
          <a:noFill/>
        </a:ln>
      </c:spPr>
    </c:plotArea>
    <c:legend>
      <c:legendPos val="r"/>
      <c:layout>
        <c:manualLayout>
          <c:xMode val="edge"/>
          <c:yMode val="edge"/>
          <c:x val="0.93822065345280115"/>
          <c:y val="0.43782519413052645"/>
          <c:w val="4.7413981657465243E-2"/>
          <c:h val="0.29533746753158452"/>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Talento Humano</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8250952027460417E-2"/>
                  <c:y val="-8.6369792607085792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8250952027460417E-2"/>
                  <c:y val="-2.591093778212573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6223068468853779E-2"/>
                  <c:y val="-2.159244815177144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2.0278835586067131E-2"/>
                  <c:y val="-2.159244815177144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(ADMINIST!$D$7,ADMINIST!$F$7,ADMINIST!$H$7,ADMINIST!$J$7)</c:f>
              <c:numCache>
                <c:formatCode>0%</c:formatCode>
                <c:ptCount val="4"/>
                <c:pt idx="0">
                  <c:v>0.5</c:v>
                </c:pt>
                <c:pt idx="1">
                  <c:v>0.3</c:v>
                </c:pt>
                <c:pt idx="2">
                  <c:v>0.2</c:v>
                </c:pt>
                <c:pt idx="3">
                  <c:v>0</c:v>
                </c:pt>
              </c:numCache>
            </c:numRef>
          </c:val>
        </c:ser>
        <c:dLbls>
          <c:showLegendKey val="0"/>
          <c:showVal val="0"/>
          <c:showCatName val="0"/>
          <c:showSerName val="0"/>
          <c:showPercent val="0"/>
          <c:showBubbleSize val="0"/>
        </c:dLbls>
        <c:gapWidth val="150"/>
        <c:shape val="box"/>
        <c:axId val="397369344"/>
        <c:axId val="397356832"/>
        <c:axId val="0"/>
      </c:bar3DChart>
      <c:catAx>
        <c:axId val="397369344"/>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397356832"/>
        <c:crosses val="autoZero"/>
        <c:auto val="1"/>
        <c:lblAlgn val="ctr"/>
        <c:lblOffset val="100"/>
        <c:noMultiLvlLbl val="0"/>
      </c:catAx>
      <c:valAx>
        <c:axId val="39735683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69344"/>
        <c:crosses val="autoZero"/>
        <c:crossBetween val="between"/>
      </c:valAx>
      <c:spPr>
        <a:noFill/>
        <a:ln w="25400">
          <a:noFill/>
        </a:ln>
      </c:spPr>
    </c:plotArea>
    <c:legend>
      <c:legendPos val="r"/>
      <c:layout>
        <c:manualLayout>
          <c:xMode val="edge"/>
          <c:yMode val="edge"/>
          <c:x val="0.93237598897260143"/>
          <c:y val="0.42571616047994004"/>
          <c:w val="4.7482203213806917E-2"/>
          <c:h val="0.33714435695538064"/>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Apoyo Financiero y Contable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2.1248338195912354E-2"/>
                  <c:y val="-9.2753606252907687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6998670556729885E-2"/>
                  <c:y val="-2.7826081875872304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6998670556729885E-2"/>
                  <c:y val="-3.2463762188517604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2749002917547414E-2"/>
                  <c:y val="-2.782608187587221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(ADMINIST!$D$8,ADMINIST!$F$8,ADMINIST!$H$8,ADMINIST!$J$8)</c:f>
              <c:numCache>
                <c:formatCode>0%</c:formatCode>
                <c:ptCount val="4"/>
                <c:pt idx="0">
                  <c:v>0</c:v>
                </c:pt>
                <c:pt idx="1">
                  <c:v>0</c:v>
                </c:pt>
                <c:pt idx="2">
                  <c:v>0.25</c:v>
                </c:pt>
                <c:pt idx="3">
                  <c:v>0.75</c:v>
                </c:pt>
              </c:numCache>
            </c:numRef>
          </c:val>
        </c:ser>
        <c:dLbls>
          <c:showLegendKey val="0"/>
          <c:showVal val="0"/>
          <c:showCatName val="0"/>
          <c:showSerName val="0"/>
          <c:showPercent val="0"/>
          <c:showBubbleSize val="0"/>
        </c:dLbls>
        <c:gapWidth val="150"/>
        <c:shape val="box"/>
        <c:axId val="397359552"/>
        <c:axId val="397367712"/>
        <c:axId val="0"/>
      </c:bar3DChart>
      <c:catAx>
        <c:axId val="3973595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67712"/>
        <c:crosses val="autoZero"/>
        <c:auto val="1"/>
        <c:lblAlgn val="ctr"/>
        <c:lblOffset val="100"/>
        <c:noMultiLvlLbl val="0"/>
      </c:catAx>
      <c:valAx>
        <c:axId val="39736771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59552"/>
        <c:crosses val="autoZero"/>
        <c:crossBetween val="between"/>
      </c:valAx>
      <c:spPr>
        <a:noFill/>
        <a:ln w="25400">
          <a:noFill/>
        </a:ln>
      </c:spPr>
    </c:plotArea>
    <c:legend>
      <c:legendPos val="r"/>
      <c:layout>
        <c:manualLayout>
          <c:xMode val="edge"/>
          <c:yMode val="edge"/>
          <c:x val="0.93939526498581616"/>
          <c:y val="0.42024700900117551"/>
          <c:w val="4.7619047619047672E-2"/>
          <c:h val="0.3496944592048693"/>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Accesibilidad</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5145366557054419E-2"/>
                  <c:y val="-2.6016264603847723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5145366557054419E-2"/>
                  <c:y val="-3.0352308704489035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2981742763189502E-2"/>
                  <c:y val="-1.7344176402565161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5145366557054419E-2"/>
                  <c:y val="-2.1680220503206452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(COMUNITARIA!$D$4,COMUNITARIA!$F$4,COMUNITARIA!$H$4,COMUNITARIA!$J$4)</c:f>
              <c:numCache>
                <c:formatCode>0%</c:formatCode>
                <c:ptCount val="4"/>
                <c:pt idx="0">
                  <c:v>0.75</c:v>
                </c:pt>
                <c:pt idx="1">
                  <c:v>0.25</c:v>
                </c:pt>
                <c:pt idx="2">
                  <c:v>0</c:v>
                </c:pt>
                <c:pt idx="3">
                  <c:v>0</c:v>
                </c:pt>
              </c:numCache>
            </c:numRef>
          </c:val>
        </c:ser>
        <c:dLbls>
          <c:showLegendKey val="0"/>
          <c:showVal val="0"/>
          <c:showCatName val="0"/>
          <c:showSerName val="0"/>
          <c:showPercent val="0"/>
          <c:showBubbleSize val="0"/>
        </c:dLbls>
        <c:gapWidth val="150"/>
        <c:shape val="box"/>
        <c:axId val="397370976"/>
        <c:axId val="397361184"/>
        <c:axId val="0"/>
      </c:bar3DChart>
      <c:catAx>
        <c:axId val="397370976"/>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397361184"/>
        <c:crosses val="autoZero"/>
        <c:auto val="1"/>
        <c:lblAlgn val="ctr"/>
        <c:lblOffset val="100"/>
        <c:noMultiLvlLbl val="0"/>
      </c:catAx>
      <c:valAx>
        <c:axId val="39736118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70976"/>
        <c:crosses val="autoZero"/>
        <c:crossBetween val="between"/>
      </c:valAx>
      <c:spPr>
        <a:noFill/>
        <a:ln w="25400">
          <a:noFill/>
        </a:ln>
      </c:spPr>
    </c:plotArea>
    <c:legend>
      <c:legendPos val="r"/>
      <c:layout>
        <c:manualLayout>
          <c:xMode val="edge"/>
          <c:yMode val="edge"/>
          <c:x val="0.93979673245690099"/>
          <c:y val="0.43782519413052645"/>
          <c:w val="4.8458342486924821E-2"/>
          <c:h val="0.2823840996559368"/>
        </c:manualLayout>
      </c:layout>
      <c:overlay val="0"/>
      <c:txPr>
        <a:bodyPr/>
        <a:lstStyle/>
        <a:p>
          <a:pPr rtl="0">
            <a:defRPr sz="920"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Proyección a la Comunidad</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7273952647607286E-2"/>
                  <c:y val="-2.318841003097752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7273952647607286E-2"/>
                  <c:y val="-2.318841003097752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5114708566656376E-2"/>
                  <c:y val="-3.2463774043368532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5114708566656376E-2"/>
                  <c:y val="-3.710145604956403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(COMUNITARIA!$D$5,COMUNITARIA!$F$5,COMUNITARIA!$H$5,COMUNITARIA!$J$5)</c:f>
              <c:numCache>
                <c:formatCode>0%</c:formatCode>
                <c:ptCount val="4"/>
                <c:pt idx="0">
                  <c:v>0.75</c:v>
                </c:pt>
                <c:pt idx="1">
                  <c:v>0.25</c:v>
                </c:pt>
                <c:pt idx="2">
                  <c:v>0</c:v>
                </c:pt>
                <c:pt idx="3">
                  <c:v>0</c:v>
                </c:pt>
              </c:numCache>
            </c:numRef>
          </c:val>
        </c:ser>
        <c:dLbls>
          <c:showLegendKey val="0"/>
          <c:showVal val="0"/>
          <c:showCatName val="0"/>
          <c:showSerName val="0"/>
          <c:showPercent val="0"/>
          <c:showBubbleSize val="0"/>
        </c:dLbls>
        <c:gapWidth val="150"/>
        <c:shape val="box"/>
        <c:axId val="397371520"/>
        <c:axId val="397367168"/>
        <c:axId val="0"/>
      </c:bar3DChart>
      <c:catAx>
        <c:axId val="397371520"/>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397367168"/>
        <c:crosses val="autoZero"/>
        <c:auto val="1"/>
        <c:lblAlgn val="ctr"/>
        <c:lblOffset val="100"/>
        <c:noMultiLvlLbl val="0"/>
      </c:catAx>
      <c:valAx>
        <c:axId val="39736716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71520"/>
        <c:crosses val="autoZero"/>
        <c:crossBetween val="between"/>
      </c:valAx>
      <c:spPr>
        <a:noFill/>
        <a:ln w="25400">
          <a:noFill/>
        </a:ln>
      </c:spPr>
    </c:plotArea>
    <c:legend>
      <c:legendPos val="r"/>
      <c:layout>
        <c:manualLayout>
          <c:xMode val="edge"/>
          <c:yMode val="edge"/>
          <c:x val="0.94281544169148945"/>
          <c:y val="0.4281701231008096"/>
          <c:w val="4.8387096774193505E-2"/>
          <c:h val="0.32112749990758205"/>
        </c:manualLayout>
      </c:layout>
      <c:overlay val="0"/>
      <c:txPr>
        <a:bodyPr/>
        <a:lstStyle/>
        <a:p>
          <a:pPr rtl="0">
            <a:defRPr sz="920"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Participación y Convivencia</a:t>
            </a:r>
          </a:p>
        </c:rich>
      </c:tx>
      <c:layout>
        <c:manualLayout>
          <c:xMode val="edge"/>
          <c:yMode val="edge"/>
          <c:x val="0.35870535456195729"/>
          <c:y val="2.7826059641480987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5114708566656376E-2"/>
                  <c:y val="-2.560000430026318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7273952647607286E-2"/>
                  <c:y val="-1.2800002150131575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7273952647607286E-2"/>
                  <c:y val="-1.7066669533508792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4.3184881619018215E-3"/>
                  <c:y val="-2.560000430026318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(COMUNITARIA!$D$6,COMUNITARIA!$F$6,COMUNITARIA!$H$6,COMUNITARIA!$J$6)</c:f>
              <c:numCache>
                <c:formatCode>0%</c:formatCode>
                <c:ptCount val="4"/>
                <c:pt idx="0">
                  <c:v>1</c:v>
                </c:pt>
                <c:pt idx="1">
                  <c:v>0</c:v>
                </c:pt>
                <c:pt idx="2">
                  <c:v>0</c:v>
                </c:pt>
                <c:pt idx="3">
                  <c:v>0</c:v>
                </c:pt>
              </c:numCache>
            </c:numRef>
          </c:val>
        </c:ser>
        <c:dLbls>
          <c:showLegendKey val="0"/>
          <c:showVal val="0"/>
          <c:showCatName val="0"/>
          <c:showSerName val="0"/>
          <c:showPercent val="0"/>
          <c:showBubbleSize val="0"/>
        </c:dLbls>
        <c:gapWidth val="150"/>
        <c:shape val="box"/>
        <c:axId val="397364448"/>
        <c:axId val="397362272"/>
        <c:axId val="0"/>
      </c:bar3DChart>
      <c:catAx>
        <c:axId val="397364448"/>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397362272"/>
        <c:crosses val="autoZero"/>
        <c:auto val="1"/>
        <c:lblAlgn val="ctr"/>
        <c:lblOffset val="100"/>
        <c:noMultiLvlLbl val="0"/>
      </c:catAx>
      <c:valAx>
        <c:axId val="39736227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64448"/>
        <c:crosses val="autoZero"/>
        <c:crossBetween val="between"/>
      </c:valAx>
      <c:spPr>
        <a:noFill/>
        <a:ln w="25400">
          <a:noFill/>
        </a:ln>
      </c:spPr>
    </c:plotArea>
    <c:legend>
      <c:legendPos val="r"/>
      <c:layout>
        <c:manualLayout>
          <c:xMode val="edge"/>
          <c:yMode val="edge"/>
          <c:x val="0.93979673245690099"/>
          <c:y val="0.43085176188082874"/>
          <c:w val="4.8458342486924821E-2"/>
          <c:h val="0.30319183838722297"/>
        </c:manualLayout>
      </c:layout>
      <c:overlay val="0"/>
      <c:txPr>
        <a:bodyPr/>
        <a:lstStyle/>
        <a:p>
          <a:pPr rtl="0">
            <a:defRPr sz="920"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Prevención de Riesgos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0884356539981327E-2"/>
                  <c:y val="-3.2463774043368532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3061227847977593E-2"/>
                  <c:y val="-2.7826092037173029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7414970463970125E-2"/>
                  <c:y val="-1.3913046018586514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3061227847977593E-2"/>
                  <c:y val="-2.318841003097752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(COMUNITARIA!$D$7,COMUNITARIA!$F$7,COMUNITARIA!$H$7,COMUNITARIA!$J$7)</c:f>
              <c:numCache>
                <c:formatCode>0%</c:formatCode>
                <c:ptCount val="4"/>
                <c:pt idx="0">
                  <c:v>1</c:v>
                </c:pt>
                <c:pt idx="1">
                  <c:v>0</c:v>
                </c:pt>
                <c:pt idx="2">
                  <c:v>0</c:v>
                </c:pt>
                <c:pt idx="3">
                  <c:v>0</c:v>
                </c:pt>
              </c:numCache>
            </c:numRef>
          </c:val>
        </c:ser>
        <c:dLbls>
          <c:showLegendKey val="0"/>
          <c:showVal val="0"/>
          <c:showCatName val="0"/>
          <c:showSerName val="0"/>
          <c:showPercent val="0"/>
          <c:showBubbleSize val="0"/>
        </c:dLbls>
        <c:gapWidth val="150"/>
        <c:shape val="box"/>
        <c:axId val="397368800"/>
        <c:axId val="397365536"/>
        <c:axId val="0"/>
      </c:bar3DChart>
      <c:catAx>
        <c:axId val="397368800"/>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397365536"/>
        <c:crosses val="autoZero"/>
        <c:auto val="1"/>
        <c:lblAlgn val="ctr"/>
        <c:lblOffset val="100"/>
        <c:noMultiLvlLbl val="0"/>
      </c:catAx>
      <c:valAx>
        <c:axId val="39736553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68800"/>
        <c:crosses val="autoZero"/>
        <c:crossBetween val="between"/>
      </c:valAx>
      <c:spPr>
        <a:noFill/>
        <a:ln w="25400">
          <a:noFill/>
        </a:ln>
      </c:spPr>
    </c:plotArea>
    <c:legend>
      <c:legendPos val="r"/>
      <c:layout>
        <c:manualLayout>
          <c:xMode val="edge"/>
          <c:yMode val="edge"/>
          <c:x val="0.93639111494199312"/>
          <c:y val="0.42813616187884773"/>
          <c:w val="4.881656804733725E-2"/>
          <c:h val="0.34862545851493332"/>
        </c:manualLayout>
      </c:layout>
      <c:overlay val="0"/>
      <c:txPr>
        <a:bodyPr/>
        <a:lstStyle/>
        <a:p>
          <a:pPr rtl="0">
            <a:defRPr sz="920"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Gestión Estratégica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7324045416963002E-2"/>
                  <c:y val="-2.1705424236789429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7324045416963002E-2"/>
                  <c:y val="-1.7364339389431542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7324045416963002E-2"/>
                  <c:y val="-2.1705424236789429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7324045416963002E-2"/>
                  <c:y val="-1.3023254542073658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(DIRECTIVA!$D$4,DIRECTIVA!$F$4,DIRECTIVA!$H$4,DIRECTIVA!$J$4)</c:f>
              <c:numCache>
                <c:formatCode>0%</c:formatCode>
                <c:ptCount val="4"/>
                <c:pt idx="0">
                  <c:v>0</c:v>
                </c:pt>
                <c:pt idx="1">
                  <c:v>0.8</c:v>
                </c:pt>
                <c:pt idx="2">
                  <c:v>0.2</c:v>
                </c:pt>
                <c:pt idx="3">
                  <c:v>0</c:v>
                </c:pt>
              </c:numCache>
            </c:numRef>
          </c:val>
        </c:ser>
        <c:dLbls>
          <c:showLegendKey val="0"/>
          <c:showVal val="0"/>
          <c:showCatName val="0"/>
          <c:showSerName val="0"/>
          <c:showPercent val="0"/>
          <c:showBubbleSize val="0"/>
        </c:dLbls>
        <c:gapWidth val="150"/>
        <c:shape val="box"/>
        <c:axId val="222653056"/>
        <c:axId val="222650880"/>
        <c:axId val="0"/>
      </c:bar3DChart>
      <c:catAx>
        <c:axId val="222653056"/>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222650880"/>
        <c:crosses val="autoZero"/>
        <c:auto val="1"/>
        <c:lblAlgn val="ctr"/>
        <c:lblOffset val="100"/>
        <c:noMultiLvlLbl val="0"/>
      </c:catAx>
      <c:valAx>
        <c:axId val="22265088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653056"/>
        <c:crosses val="autoZero"/>
        <c:crossBetween val="between"/>
      </c:valAx>
      <c:spPr>
        <a:noFill/>
        <a:ln w="25400">
          <a:noFill/>
        </a:ln>
      </c:spPr>
    </c:plotArea>
    <c:legend>
      <c:legendPos val="r"/>
      <c:layout>
        <c:manualLayout>
          <c:xMode val="edge"/>
          <c:yMode val="edge"/>
          <c:x val="0.93478298908288637"/>
          <c:y val="0.42480349586908495"/>
          <c:w val="4.7826086956521796E-2"/>
          <c:h val="0.311346685226352"/>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GESTION DIRECTIVA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2.0168067226890758E-2"/>
                  <c:y val="-2.7777777777777755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2.2408963585434174E-2"/>
                  <c:y val="-2.7777777777777755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2.0168067226890758E-2"/>
                  <c:y val="-2.7777777777777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5686274509803921E-2"/>
                  <c:y val="-1.8518518518518517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('POR GESTIÓN'!$C$5,'POR GESTIÓN'!$E$5,'POR GESTIÓN'!$G$5,'POR GESTIÓN'!$I$5)</c:f>
              <c:numCache>
                <c:formatCode>0%</c:formatCode>
                <c:ptCount val="4"/>
                <c:pt idx="0">
                  <c:v>0.29411764705882354</c:v>
                </c:pt>
                <c:pt idx="1">
                  <c:v>0.52941176470588236</c:v>
                </c:pt>
                <c:pt idx="2">
                  <c:v>0.17647058823529413</c:v>
                </c:pt>
                <c:pt idx="3">
                  <c:v>0</c:v>
                </c:pt>
              </c:numCache>
            </c:numRef>
          </c:val>
        </c:ser>
        <c:dLbls>
          <c:showLegendKey val="0"/>
          <c:showVal val="0"/>
          <c:showCatName val="0"/>
          <c:showSerName val="0"/>
          <c:showPercent val="0"/>
          <c:showBubbleSize val="0"/>
        </c:dLbls>
        <c:gapWidth val="150"/>
        <c:shape val="box"/>
        <c:axId val="397359008"/>
        <c:axId val="397361728"/>
        <c:axId val="0"/>
      </c:bar3DChart>
      <c:catAx>
        <c:axId val="3973590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61728"/>
        <c:crosses val="autoZero"/>
        <c:auto val="1"/>
        <c:lblAlgn val="ctr"/>
        <c:lblOffset val="100"/>
        <c:noMultiLvlLbl val="0"/>
      </c:catAx>
      <c:valAx>
        <c:axId val="39736172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7359008"/>
        <c:crosses val="autoZero"/>
        <c:crossBetween val="between"/>
      </c:valAx>
      <c:spPr>
        <a:noFill/>
        <a:ln w="25400">
          <a:noFill/>
        </a:ln>
      </c:spPr>
    </c:plotArea>
    <c:legend>
      <c:legendPos val="r"/>
      <c:layout>
        <c:manualLayout>
          <c:xMode val="edge"/>
          <c:yMode val="edge"/>
          <c:x val="0.94855791238140397"/>
          <c:y val="0.42586833585864858"/>
          <c:w val="4.1405269761605967E-2"/>
          <c:h val="0.35962227907631417"/>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GESTION ACADEMICA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2.1536955457660302E-2"/>
                  <c:y val="-3.240740740740740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2.5452765540871267E-2"/>
                  <c:y val="-4.1667031204432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2.5452765540871267E-2"/>
                  <c:y val="-1.8518518518518517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2.1536955457660302E-2"/>
                  <c:y val="-2.7777777777777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('POR GESTIÓN'!$C$6,'POR GESTIÓN'!$E$6,'POR GESTIÓN'!$G$6,'POR GESTIÓN'!$I$6)</c:f>
              <c:numCache>
                <c:formatCode>0%</c:formatCode>
                <c:ptCount val="4"/>
                <c:pt idx="0">
                  <c:v>0.36842105263157893</c:v>
                </c:pt>
                <c:pt idx="1">
                  <c:v>0.47368421052631576</c:v>
                </c:pt>
                <c:pt idx="2">
                  <c:v>0.15789473684210525</c:v>
                </c:pt>
                <c:pt idx="3">
                  <c:v>0</c:v>
                </c:pt>
              </c:numCache>
            </c:numRef>
          </c:val>
        </c:ser>
        <c:dLbls>
          <c:showLegendKey val="0"/>
          <c:showVal val="0"/>
          <c:showCatName val="0"/>
          <c:showSerName val="0"/>
          <c:showPercent val="0"/>
          <c:showBubbleSize val="0"/>
        </c:dLbls>
        <c:gapWidth val="150"/>
        <c:shape val="box"/>
        <c:axId val="398129808"/>
        <c:axId val="398130352"/>
        <c:axId val="0"/>
      </c:bar3DChart>
      <c:catAx>
        <c:axId val="3981298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8130352"/>
        <c:crosses val="autoZero"/>
        <c:auto val="1"/>
        <c:lblAlgn val="ctr"/>
        <c:lblOffset val="100"/>
        <c:noMultiLvlLbl val="0"/>
      </c:catAx>
      <c:valAx>
        <c:axId val="39813035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8129808"/>
        <c:crosses val="autoZero"/>
        <c:crossBetween val="between"/>
      </c:valAx>
      <c:spPr>
        <a:noFill/>
        <a:ln w="25400">
          <a:noFill/>
        </a:ln>
      </c:spPr>
    </c:plotArea>
    <c:legend>
      <c:legendPos val="r"/>
      <c:layout>
        <c:manualLayout>
          <c:xMode val="edge"/>
          <c:yMode val="edge"/>
          <c:x val="0.94451632228190896"/>
          <c:y val="0.42024700900117551"/>
          <c:w val="4.1614289071369215E-2"/>
          <c:h val="0.3496944592048693"/>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GESTION ADMINISTRATIVA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966568338249754E-2"/>
                  <c:y val="-2.7777777777777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2.7531956735496559E-2"/>
                  <c:y val="-2.7777777777777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2.5565388397246803E-2"/>
                  <c:y val="-2.3148148148148147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2.359882005899705E-2"/>
                  <c:y val="-2.7777777777777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('POR GESTIÓN'!$C$7,'POR GESTIÓN'!$E$7,'POR GESTIÓN'!$G$7,'POR GESTIÓN'!$I$7)</c:f>
              <c:numCache>
                <c:formatCode>0%</c:formatCode>
                <c:ptCount val="4"/>
                <c:pt idx="0">
                  <c:v>0.34615384615384615</c:v>
                </c:pt>
                <c:pt idx="1">
                  <c:v>0.38461538461538464</c:v>
                </c:pt>
                <c:pt idx="2">
                  <c:v>0.11538461538461539</c:v>
                </c:pt>
                <c:pt idx="3">
                  <c:v>0.15384615384615385</c:v>
                </c:pt>
              </c:numCache>
            </c:numRef>
          </c:val>
        </c:ser>
        <c:dLbls>
          <c:showLegendKey val="0"/>
          <c:showVal val="0"/>
          <c:showCatName val="0"/>
          <c:showSerName val="0"/>
          <c:showPercent val="0"/>
          <c:showBubbleSize val="0"/>
        </c:dLbls>
        <c:gapWidth val="150"/>
        <c:shape val="box"/>
        <c:axId val="398132528"/>
        <c:axId val="398137968"/>
        <c:axId val="0"/>
      </c:bar3DChart>
      <c:catAx>
        <c:axId val="3981325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8137968"/>
        <c:crosses val="autoZero"/>
        <c:auto val="1"/>
        <c:lblAlgn val="ctr"/>
        <c:lblOffset val="100"/>
        <c:noMultiLvlLbl val="0"/>
      </c:catAx>
      <c:valAx>
        <c:axId val="39813796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8132528"/>
        <c:crosses val="autoZero"/>
        <c:crossBetween val="between"/>
      </c:valAx>
      <c:spPr>
        <a:noFill/>
        <a:ln w="25400">
          <a:noFill/>
        </a:ln>
      </c:spPr>
    </c:plotArea>
    <c:legend>
      <c:legendPos val="r"/>
      <c:layout>
        <c:manualLayout>
          <c:xMode val="edge"/>
          <c:yMode val="edge"/>
          <c:x val="0.94816820463813689"/>
          <c:y val="0.42024700900117551"/>
          <c:w val="4.1719342604298326E-2"/>
          <c:h val="0.3496944592048693"/>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GESTION COMUNITARIA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CC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9723865877712032E-2"/>
                  <c:y val="-2.7777777777777776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9723865877712032E-2"/>
                  <c:y val="-3.7037037037036993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2.3668639053254437E-2"/>
                  <c:y val="-3.7037037037036993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2.1696252465483234E-2"/>
                  <c:y val="-3.7037037037037035E-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('POR GESTIÓN'!$C$8,'POR GESTIÓN'!$E$8,'POR GESTIÓN'!$G$8,'POR GESTIÓN'!$I$8)</c:f>
              <c:numCache>
                <c:formatCode>0%</c:formatCode>
                <c:ptCount val="4"/>
                <c:pt idx="0">
                  <c:v>0.8571428571428571</c:v>
                </c:pt>
                <c:pt idx="1">
                  <c:v>0.14285714285714285</c:v>
                </c:pt>
                <c:pt idx="2">
                  <c:v>0</c:v>
                </c:pt>
                <c:pt idx="3">
                  <c:v>0</c:v>
                </c:pt>
              </c:numCache>
            </c:numRef>
          </c:val>
        </c:ser>
        <c:dLbls>
          <c:showLegendKey val="0"/>
          <c:showVal val="0"/>
          <c:showCatName val="0"/>
          <c:showSerName val="0"/>
          <c:showPercent val="0"/>
          <c:showBubbleSize val="0"/>
        </c:dLbls>
        <c:gapWidth val="150"/>
        <c:shape val="box"/>
        <c:axId val="398133072"/>
        <c:axId val="398139056"/>
        <c:axId val="0"/>
      </c:bar3DChart>
      <c:catAx>
        <c:axId val="3981330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8139056"/>
        <c:crosses val="autoZero"/>
        <c:auto val="1"/>
        <c:lblAlgn val="ctr"/>
        <c:lblOffset val="100"/>
        <c:noMultiLvlLbl val="0"/>
      </c:catAx>
      <c:valAx>
        <c:axId val="398139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8133072"/>
        <c:crosses val="autoZero"/>
        <c:crossBetween val="between"/>
      </c:valAx>
      <c:spPr>
        <a:noFill/>
        <a:ln w="25400">
          <a:noFill/>
        </a:ln>
      </c:spPr>
    </c:plotArea>
    <c:legend>
      <c:legendPos val="r"/>
      <c:layout>
        <c:manualLayout>
          <c:xMode val="edge"/>
          <c:yMode val="edge"/>
          <c:x val="0.94790359750139241"/>
          <c:y val="0.42024700900117551"/>
          <c:w val="4.1931385006353294E-2"/>
          <c:h val="0.3496944592048693"/>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Gobierno Escolar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5123458627814064E-2"/>
                  <c:y val="-4.281347215236472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5123458627814064E-2"/>
                  <c:y val="-4.281347215236472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5123458627814064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5123458627814064E-2"/>
                  <c:y val="-4.281347215236472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(DIRECTIVA!$D$5,DIRECTIVA!$F$5,DIRECTIVA!$H$5,DIRECTIVA!$J$5)</c:f>
              <c:numCache>
                <c:formatCode>0%</c:formatCode>
                <c:ptCount val="4"/>
                <c:pt idx="0">
                  <c:v>0.375</c:v>
                </c:pt>
                <c:pt idx="1">
                  <c:v>0.375</c:v>
                </c:pt>
                <c:pt idx="2">
                  <c:v>0.25</c:v>
                </c:pt>
                <c:pt idx="3">
                  <c:v>0</c:v>
                </c:pt>
              </c:numCache>
            </c:numRef>
          </c:val>
        </c:ser>
        <c:dLbls>
          <c:showLegendKey val="0"/>
          <c:showVal val="0"/>
          <c:showCatName val="0"/>
          <c:showSerName val="0"/>
          <c:showPercent val="0"/>
          <c:showBubbleSize val="0"/>
        </c:dLbls>
        <c:gapWidth val="150"/>
        <c:shape val="box"/>
        <c:axId val="222654144"/>
        <c:axId val="222659040"/>
        <c:axId val="0"/>
      </c:bar3DChart>
      <c:catAx>
        <c:axId val="222654144"/>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222659040"/>
        <c:crosses val="autoZero"/>
        <c:auto val="1"/>
        <c:lblAlgn val="ctr"/>
        <c:lblOffset val="100"/>
        <c:noMultiLvlLbl val="0"/>
      </c:catAx>
      <c:valAx>
        <c:axId val="22265904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654144"/>
        <c:crosses val="autoZero"/>
        <c:crossBetween val="between"/>
      </c:valAx>
      <c:spPr>
        <a:noFill/>
        <a:ln w="25400">
          <a:noFill/>
        </a:ln>
      </c:spPr>
    </c:plotArea>
    <c:legend>
      <c:legendPos val="r"/>
      <c:layout>
        <c:manualLayout>
          <c:xMode val="edge"/>
          <c:yMode val="edge"/>
          <c:x val="0.93641713319072117"/>
          <c:y val="0.43814602105149225"/>
          <c:w val="4.7687861271676346E-2"/>
          <c:h val="0.3041250642638742"/>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Cultura Institucional</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744548628949617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962617207568319E-2"/>
                  <c:y val="-8.6021505376344086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9626172075683269E-2"/>
                  <c:y val="-4.301075268817204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962617207568319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(DIRECTIVA!$D$6,DIRECTIVA!$F$6,DIRECTIVA!$H$6,DIRECTIVA!$J$6)</c:f>
              <c:numCache>
                <c:formatCode>0%</c:formatCode>
                <c:ptCount val="4"/>
                <c:pt idx="0">
                  <c:v>0.5</c:v>
                </c:pt>
                <c:pt idx="1">
                  <c:v>0.5</c:v>
                </c:pt>
                <c:pt idx="2">
                  <c:v>0</c:v>
                </c:pt>
                <c:pt idx="3">
                  <c:v>0</c:v>
                </c:pt>
              </c:numCache>
            </c:numRef>
          </c:val>
        </c:ser>
        <c:dLbls>
          <c:showLegendKey val="0"/>
          <c:showVal val="0"/>
          <c:showCatName val="0"/>
          <c:showSerName val="0"/>
          <c:showPercent val="0"/>
          <c:showBubbleSize val="0"/>
        </c:dLbls>
        <c:gapWidth val="150"/>
        <c:shape val="box"/>
        <c:axId val="222645984"/>
        <c:axId val="222646528"/>
        <c:axId val="0"/>
      </c:bar3DChart>
      <c:catAx>
        <c:axId val="222645984"/>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222646528"/>
        <c:crosses val="autoZero"/>
        <c:auto val="1"/>
        <c:lblAlgn val="ctr"/>
        <c:lblOffset val="100"/>
        <c:noMultiLvlLbl val="0"/>
      </c:catAx>
      <c:valAx>
        <c:axId val="22264652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645984"/>
        <c:crosses val="autoZero"/>
        <c:crossBetween val="between"/>
      </c:valAx>
      <c:spPr>
        <a:noFill/>
        <a:ln w="25400">
          <a:noFill/>
        </a:ln>
      </c:spPr>
    </c:plotArea>
    <c:legend>
      <c:legendPos val="r"/>
      <c:layout>
        <c:manualLayout>
          <c:xMode val="edge"/>
          <c:yMode val="edge"/>
          <c:x val="0.93848429890469709"/>
          <c:y val="0.42209668904701358"/>
          <c:w val="4.7210300429184504E-2"/>
          <c:h val="0.32294654740395412"/>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Clima Escolar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2.0973784750836392E-2"/>
                  <c:y val="-1.8481847224248473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8876406275752752E-2"/>
                  <c:y val="-9.2409236121242366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6779027800669036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2584270850501835E-2"/>
                  <c:y val="-4.2353743948171811E-17"/>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(DIRECTIVA!$D$7,DIRECTIVA!$F$7,DIRECTIVA!$H$7,DIRECTIVA!$J$7)</c:f>
              <c:numCache>
                <c:formatCode>0%</c:formatCode>
                <c:ptCount val="4"/>
                <c:pt idx="0">
                  <c:v>0.22222222222222221</c:v>
                </c:pt>
                <c:pt idx="1">
                  <c:v>0.55555555555555558</c:v>
                </c:pt>
                <c:pt idx="2">
                  <c:v>0.22222222222222221</c:v>
                </c:pt>
                <c:pt idx="3">
                  <c:v>0</c:v>
                </c:pt>
              </c:numCache>
            </c:numRef>
          </c:val>
        </c:ser>
        <c:dLbls>
          <c:showLegendKey val="0"/>
          <c:showVal val="0"/>
          <c:showCatName val="0"/>
          <c:showSerName val="0"/>
          <c:showPercent val="0"/>
          <c:showBubbleSize val="0"/>
        </c:dLbls>
        <c:gapWidth val="150"/>
        <c:shape val="box"/>
        <c:axId val="222498272"/>
        <c:axId val="222492288"/>
        <c:axId val="0"/>
      </c:bar3DChart>
      <c:catAx>
        <c:axId val="222498272"/>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222492288"/>
        <c:crosses val="autoZero"/>
        <c:auto val="1"/>
        <c:lblAlgn val="ctr"/>
        <c:lblOffset val="100"/>
        <c:noMultiLvlLbl val="0"/>
      </c:catAx>
      <c:valAx>
        <c:axId val="22249228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498272"/>
        <c:crosses val="autoZero"/>
        <c:crossBetween val="between"/>
      </c:valAx>
      <c:spPr>
        <a:noFill/>
        <a:ln w="25400">
          <a:noFill/>
        </a:ln>
      </c:spPr>
    </c:plotArea>
    <c:legend>
      <c:legendPos val="r"/>
      <c:layout>
        <c:manualLayout>
          <c:xMode val="edge"/>
          <c:yMode val="edge"/>
          <c:x val="0.93758902477615835"/>
          <c:y val="0.43195305098696984"/>
          <c:w val="4.6808510638297829E-2"/>
          <c:h val="0.34911281430057922"/>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Relaciones con el Entorno</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8625275427574729E-2"/>
                  <c:y val="-1.386138541818635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4486325332558123E-2"/>
                  <c:y val="-4.620461806062118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4486325332558123E-2"/>
                  <c:y val="-4.62046180606214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2416850285049819E-2"/>
                  <c:y val="-1.3861385418186356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(DIRECTIVA!$D$8,DIRECTIVA!$F$8,DIRECTIVA!$H$8,DIRECTIVA!$J$8)</c:f>
              <c:numCache>
                <c:formatCode>0%</c:formatCode>
                <c:ptCount val="4"/>
                <c:pt idx="0">
                  <c:v>0.5</c:v>
                </c:pt>
                <c:pt idx="1">
                  <c:v>0.5</c:v>
                </c:pt>
                <c:pt idx="2">
                  <c:v>0</c:v>
                </c:pt>
                <c:pt idx="3">
                  <c:v>0</c:v>
                </c:pt>
              </c:numCache>
            </c:numRef>
          </c:val>
        </c:ser>
        <c:dLbls>
          <c:showLegendKey val="0"/>
          <c:showVal val="0"/>
          <c:showCatName val="0"/>
          <c:showSerName val="0"/>
          <c:showPercent val="0"/>
          <c:showBubbleSize val="0"/>
        </c:dLbls>
        <c:gapWidth val="150"/>
        <c:shape val="box"/>
        <c:axId val="396231920"/>
        <c:axId val="396230832"/>
        <c:axId val="0"/>
      </c:bar3DChart>
      <c:catAx>
        <c:axId val="396231920"/>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396230832"/>
        <c:crosses val="autoZero"/>
        <c:auto val="1"/>
        <c:lblAlgn val="ctr"/>
        <c:lblOffset val="100"/>
        <c:noMultiLvlLbl val="0"/>
      </c:catAx>
      <c:valAx>
        <c:axId val="39623083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31920"/>
        <c:crosses val="autoZero"/>
        <c:crossBetween val="between"/>
      </c:valAx>
      <c:spPr>
        <a:noFill/>
        <a:ln w="25400">
          <a:noFill/>
        </a:ln>
      </c:spPr>
    </c:plotArea>
    <c:legend>
      <c:legendPos val="r"/>
      <c:layout>
        <c:manualLayout>
          <c:xMode val="edge"/>
          <c:yMode val="edge"/>
          <c:x val="0.94326278364140648"/>
          <c:y val="0.42450366781075444"/>
          <c:w val="4.6808510638297829E-2"/>
          <c:h val="0.32478782032587816"/>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Diseño Pedagógico</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2549018574523714E-2"/>
                  <c:y val="-3.4706411523639232E-7"/>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6732024766031618E-2"/>
                  <c:y val="-8.8154285270043639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2549018574523714E-2"/>
                  <c:y val="-4.407714263502182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4640521670277667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(ACADEMICA!$D$4,ACADEMICA!$F$4,ACADEMICA!$H$4,ACADEMICA!$J$4)</c:f>
              <c:numCache>
                <c:formatCode>0%</c:formatCode>
                <c:ptCount val="4"/>
                <c:pt idx="0">
                  <c:v>0.2</c:v>
                </c:pt>
                <c:pt idx="1">
                  <c:v>0.6</c:v>
                </c:pt>
                <c:pt idx="2">
                  <c:v>0.2</c:v>
                </c:pt>
                <c:pt idx="3">
                  <c:v>0</c:v>
                </c:pt>
              </c:numCache>
            </c:numRef>
          </c:val>
        </c:ser>
        <c:dLbls>
          <c:showLegendKey val="0"/>
          <c:showVal val="0"/>
          <c:showCatName val="0"/>
          <c:showSerName val="0"/>
          <c:showPercent val="0"/>
          <c:showBubbleSize val="0"/>
        </c:dLbls>
        <c:gapWidth val="150"/>
        <c:shape val="box"/>
        <c:axId val="396225936"/>
        <c:axId val="396223760"/>
        <c:axId val="0"/>
      </c:bar3DChart>
      <c:catAx>
        <c:axId val="396225936"/>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396223760"/>
        <c:crosses val="autoZero"/>
        <c:auto val="1"/>
        <c:lblAlgn val="ctr"/>
        <c:lblOffset val="100"/>
        <c:noMultiLvlLbl val="0"/>
      </c:catAx>
      <c:valAx>
        <c:axId val="3962237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25936"/>
        <c:crosses val="autoZero"/>
        <c:crossBetween val="between"/>
      </c:valAx>
      <c:spPr>
        <a:noFill/>
        <a:ln w="25400">
          <a:noFill/>
        </a:ln>
      </c:spPr>
    </c:plotArea>
    <c:legend>
      <c:legendPos val="r"/>
      <c:layout>
        <c:manualLayout>
          <c:xMode val="edge"/>
          <c:yMode val="edge"/>
          <c:x val="0.93456819853421591"/>
          <c:y val="0.41935624982361075"/>
          <c:w val="4.9786815410520324E-2"/>
          <c:h val="0.32526987553975106"/>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Practicas Pedagógicas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0752688172043012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7204301075268817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2903225806451613E-2"/>
                  <c:y val="-4.6204618060621183E-3"/>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9354838709677497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(ACADEMICA!$D$5,ACADEMICA!$F$5,ACADEMICA!$H$5,ACADEMICA!$J$5)</c:f>
              <c:numCache>
                <c:formatCode>0%</c:formatCode>
                <c:ptCount val="4"/>
                <c:pt idx="0">
                  <c:v>0.25</c:v>
                </c:pt>
                <c:pt idx="1">
                  <c:v>0.5</c:v>
                </c:pt>
                <c:pt idx="2">
                  <c:v>0.25</c:v>
                </c:pt>
                <c:pt idx="3">
                  <c:v>0</c:v>
                </c:pt>
              </c:numCache>
            </c:numRef>
          </c:val>
        </c:ser>
        <c:dLbls>
          <c:showLegendKey val="0"/>
          <c:showVal val="0"/>
          <c:showCatName val="0"/>
          <c:showSerName val="0"/>
          <c:showPercent val="0"/>
          <c:showBubbleSize val="0"/>
        </c:dLbls>
        <c:gapWidth val="150"/>
        <c:shape val="box"/>
        <c:axId val="396236272"/>
        <c:axId val="396232464"/>
        <c:axId val="0"/>
      </c:bar3DChart>
      <c:catAx>
        <c:axId val="3962362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32464"/>
        <c:crosses val="autoZero"/>
        <c:auto val="1"/>
        <c:lblAlgn val="ctr"/>
        <c:lblOffset val="100"/>
        <c:noMultiLvlLbl val="0"/>
      </c:catAx>
      <c:valAx>
        <c:axId val="39623246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36272"/>
        <c:crosses val="autoZero"/>
        <c:crossBetween val="between"/>
      </c:valAx>
      <c:spPr>
        <a:noFill/>
        <a:ln w="25400">
          <a:noFill/>
        </a:ln>
      </c:spPr>
    </c:plotArea>
    <c:legend>
      <c:legendPos val="r"/>
      <c:layout>
        <c:manualLayout>
          <c:xMode val="edge"/>
          <c:yMode val="edge"/>
          <c:x val="0.94326278364140648"/>
          <c:y val="0.43734082472427521"/>
          <c:w val="4.6808510638297829E-2"/>
          <c:h val="0.29156043793758518"/>
        </c:manualLayout>
      </c:layout>
      <c:overlay val="0"/>
      <c:txPr>
        <a:bodyPr/>
        <a:lstStyle/>
        <a:p>
          <a:pPr rtl="0">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Gestión de Aula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chemeClr val="accent6">
                  <a:lumMod val="75000"/>
                </a:schemeClr>
              </a:solidFill>
            </c:spPr>
          </c:dPt>
          <c:dPt>
            <c:idx val="2"/>
            <c:invertIfNegative val="0"/>
            <c:bubble3D val="0"/>
            <c:spPr>
              <a:solidFill>
                <a:srgbClr val="92D050"/>
              </a:solidFill>
            </c:spPr>
          </c:dPt>
          <c:dPt>
            <c:idx val="3"/>
            <c:invertIfNegative val="0"/>
            <c:bubble3D val="0"/>
            <c:spPr>
              <a:solidFill>
                <a:srgbClr val="008000"/>
              </a:solidFill>
            </c:spPr>
          </c:dPt>
          <c:dLbls>
            <c:dLbl>
              <c:idx val="0"/>
              <c:layout>
                <c:manualLayout>
                  <c:x val="1.2727272423591686E-2"/>
                  <c:y val="-1.3023258993654151E-2"/>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2727272423591686E-2"/>
                  <c:y val="1.9896415839655793E-17"/>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0606060352992995E-2"/>
                  <c:y val="1.9896415839655793E-17"/>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1.2727272423591686E-2"/>
                  <c:y val="0"/>
                </c:manualLayout>
              </c:layout>
              <c:spPr/>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(ACADEMICA!$D$6,ACADEMICA!$F$6,ACADEMICA!$H$6,ACADEMICA!$J$6)</c:f>
              <c:numCache>
                <c:formatCode>0%</c:formatCode>
                <c:ptCount val="4"/>
                <c:pt idx="0">
                  <c:v>0.25</c:v>
                </c:pt>
                <c:pt idx="1">
                  <c:v>0.5</c:v>
                </c:pt>
                <c:pt idx="2">
                  <c:v>0.25</c:v>
                </c:pt>
                <c:pt idx="3">
                  <c:v>0</c:v>
                </c:pt>
              </c:numCache>
            </c:numRef>
          </c:val>
        </c:ser>
        <c:dLbls>
          <c:showLegendKey val="0"/>
          <c:showVal val="0"/>
          <c:showCatName val="0"/>
          <c:showSerName val="0"/>
          <c:showPercent val="0"/>
          <c:showBubbleSize val="0"/>
        </c:dLbls>
        <c:gapWidth val="150"/>
        <c:shape val="box"/>
        <c:axId val="396233008"/>
        <c:axId val="396235184"/>
        <c:axId val="0"/>
      </c:bar3DChart>
      <c:catAx>
        <c:axId val="396233008"/>
        <c:scaling>
          <c:orientation val="minMax"/>
        </c:scaling>
        <c:delete val="0"/>
        <c:axPos val="b"/>
        <c:numFmt formatCode="General" sourceLinked="1"/>
        <c:majorTickMark val="out"/>
        <c:minorTickMark val="none"/>
        <c:tickLblPos val="nextTo"/>
        <c:txPr>
          <a:bodyPr rot="0" vert="horz"/>
          <a:lstStyle/>
          <a:p>
            <a:pPr>
              <a:defRPr sz="1050" b="1" i="0" u="none" strike="noStrike" baseline="0">
                <a:solidFill>
                  <a:srgbClr val="000000"/>
                </a:solidFill>
                <a:latin typeface="Calibri"/>
                <a:ea typeface="Calibri"/>
                <a:cs typeface="Calibri"/>
              </a:defRPr>
            </a:pPr>
            <a:endParaRPr lang="es-CO"/>
          </a:p>
        </c:txPr>
        <c:crossAx val="396235184"/>
        <c:crosses val="autoZero"/>
        <c:auto val="1"/>
        <c:lblAlgn val="ctr"/>
        <c:lblOffset val="100"/>
        <c:noMultiLvlLbl val="0"/>
      </c:catAx>
      <c:valAx>
        <c:axId val="39623518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233008"/>
        <c:crosses val="autoZero"/>
        <c:crossBetween val="between"/>
      </c:valAx>
      <c:spPr>
        <a:noFill/>
        <a:ln w="25400">
          <a:noFill/>
        </a:ln>
      </c:spPr>
    </c:plotArea>
    <c:legend>
      <c:legendPos val="r"/>
      <c:layout>
        <c:manualLayout>
          <c:xMode val="edge"/>
          <c:yMode val="edge"/>
          <c:x val="0.93323863636363635"/>
          <c:y val="0.41779078173540962"/>
          <c:w val="4.9715909090909061E-2"/>
          <c:h val="0.32614674716528924"/>
        </c:manualLayout>
      </c:layout>
      <c:overlay val="0"/>
      <c:txPr>
        <a:bodyPr/>
        <a:lstStyle/>
        <a:p>
          <a:pPr rtl="0">
            <a:defRPr sz="96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editAs="oneCell">
    <xdr:from>
      <xdr:col>0</xdr:col>
      <xdr:colOff>243840</xdr:colOff>
      <xdr:row>0</xdr:row>
      <xdr:rowOff>30480</xdr:rowOff>
    </xdr:from>
    <xdr:to>
      <xdr:col>1</xdr:col>
      <xdr:colOff>121920</xdr:colOff>
      <xdr:row>2</xdr:row>
      <xdr:rowOff>7620</xdr:rowOff>
    </xdr:to>
    <xdr:pic>
      <xdr:nvPicPr>
        <xdr:cNvPr id="2018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0480"/>
          <a:ext cx="51816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197</xdr:row>
      <xdr:rowOff>0</xdr:rowOff>
    </xdr:from>
    <xdr:to>
      <xdr:col>7</xdr:col>
      <xdr:colOff>144780</xdr:colOff>
      <xdr:row>197</xdr:row>
      <xdr:rowOff>160020</xdr:rowOff>
    </xdr:to>
    <xdr:sp macro="" textlink="">
      <xdr:nvSpPr>
        <xdr:cNvPr id="6754427"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152400</xdr:colOff>
      <xdr:row>197</xdr:row>
      <xdr:rowOff>0</xdr:rowOff>
    </xdr:from>
    <xdr:to>
      <xdr:col>7</xdr:col>
      <xdr:colOff>297180</xdr:colOff>
      <xdr:row>197</xdr:row>
      <xdr:rowOff>160020</xdr:rowOff>
    </xdr:to>
    <xdr:sp macro="" textlink="">
      <xdr:nvSpPr>
        <xdr:cNvPr id="6754428" name="AutoShape 2" descr="Eliminar factor o condición interno del establecimiento educativo 29186"/>
        <xdr:cNvSpPr>
          <a:spLocks noChangeAspect="1" noChangeArrowheads="1"/>
        </xdr:cNvSpPr>
      </xdr:nvSpPr>
      <xdr:spPr bwMode="auto">
        <a:xfrm>
          <a:off x="138988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441960</xdr:colOff>
      <xdr:row>197</xdr:row>
      <xdr:rowOff>0</xdr:rowOff>
    </xdr:from>
    <xdr:to>
      <xdr:col>7</xdr:col>
      <xdr:colOff>586740</xdr:colOff>
      <xdr:row>197</xdr:row>
      <xdr:rowOff>160020</xdr:rowOff>
    </xdr:to>
    <xdr:sp macro="" textlink="">
      <xdr:nvSpPr>
        <xdr:cNvPr id="6754429" name="AutoShape 4" descr="Eliminar factor o condición interno del establecimiento educativo 29198"/>
        <xdr:cNvSpPr>
          <a:spLocks noChangeAspect="1" noChangeArrowheads="1"/>
        </xdr:cNvSpPr>
      </xdr:nvSpPr>
      <xdr:spPr bwMode="auto">
        <a:xfrm>
          <a:off x="1418844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754380</xdr:colOff>
      <xdr:row>197</xdr:row>
      <xdr:rowOff>0</xdr:rowOff>
    </xdr:from>
    <xdr:to>
      <xdr:col>7</xdr:col>
      <xdr:colOff>899160</xdr:colOff>
      <xdr:row>197</xdr:row>
      <xdr:rowOff>160020</xdr:rowOff>
    </xdr:to>
    <xdr:sp macro="" textlink="">
      <xdr:nvSpPr>
        <xdr:cNvPr id="6754430" name="AutoShape 6" descr="Eliminar factor o condición interno del establecimiento educativo 29185"/>
        <xdr:cNvSpPr>
          <a:spLocks noChangeAspect="1" noChangeArrowheads="1"/>
        </xdr:cNvSpPr>
      </xdr:nvSpPr>
      <xdr:spPr bwMode="auto">
        <a:xfrm>
          <a:off x="145008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906780</xdr:colOff>
      <xdr:row>197</xdr:row>
      <xdr:rowOff>0</xdr:rowOff>
    </xdr:from>
    <xdr:to>
      <xdr:col>7</xdr:col>
      <xdr:colOff>1051560</xdr:colOff>
      <xdr:row>197</xdr:row>
      <xdr:rowOff>160020</xdr:rowOff>
    </xdr:to>
    <xdr:sp macro="" textlink="">
      <xdr:nvSpPr>
        <xdr:cNvPr id="6754431" name="AutoShape 7" descr="Eliminar factor o condición interno del establecimiento educativo 29191"/>
        <xdr:cNvSpPr>
          <a:spLocks noChangeAspect="1" noChangeArrowheads="1"/>
        </xdr:cNvSpPr>
      </xdr:nvSpPr>
      <xdr:spPr bwMode="auto">
        <a:xfrm>
          <a:off x="146532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1203960</xdr:colOff>
      <xdr:row>197</xdr:row>
      <xdr:rowOff>160020</xdr:rowOff>
    </xdr:to>
    <xdr:sp macro="" textlink="">
      <xdr:nvSpPr>
        <xdr:cNvPr id="6754432" name="AutoShape 8" descr="Eliminar factor o condición interno del establecimiento educativo 29187"/>
        <xdr:cNvSpPr>
          <a:spLocks noChangeAspect="1" noChangeArrowheads="1"/>
        </xdr:cNvSpPr>
      </xdr:nvSpPr>
      <xdr:spPr bwMode="auto">
        <a:xfrm>
          <a:off x="148056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1356360</xdr:colOff>
      <xdr:row>197</xdr:row>
      <xdr:rowOff>160020</xdr:rowOff>
    </xdr:to>
    <xdr:sp macro="" textlink="">
      <xdr:nvSpPr>
        <xdr:cNvPr id="6754433" name="AutoShape 9" descr="Eliminar factor o condición interno del establecimiento educativo 29193"/>
        <xdr:cNvSpPr>
          <a:spLocks noChangeAspect="1" noChangeArrowheads="1"/>
        </xdr:cNvSpPr>
      </xdr:nvSpPr>
      <xdr:spPr bwMode="auto">
        <a:xfrm>
          <a:off x="149580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106680</xdr:colOff>
      <xdr:row>197</xdr:row>
      <xdr:rowOff>0</xdr:rowOff>
    </xdr:from>
    <xdr:to>
      <xdr:col>8</xdr:col>
      <xdr:colOff>251460</xdr:colOff>
      <xdr:row>197</xdr:row>
      <xdr:rowOff>160020</xdr:rowOff>
    </xdr:to>
    <xdr:sp macro="" textlink="">
      <xdr:nvSpPr>
        <xdr:cNvPr id="6754434" name="AutoShape 10" descr="Eliminar factor o condición interno del establecimiento educativo 29189"/>
        <xdr:cNvSpPr>
          <a:spLocks noChangeAspect="1" noChangeArrowheads="1"/>
        </xdr:cNvSpPr>
      </xdr:nvSpPr>
      <xdr:spPr bwMode="auto">
        <a:xfrm>
          <a:off x="159715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435"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436"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197</xdr:row>
      <xdr:rowOff>0</xdr:rowOff>
    </xdr:from>
    <xdr:to>
      <xdr:col>5</xdr:col>
      <xdr:colOff>144780</xdr:colOff>
      <xdr:row>197</xdr:row>
      <xdr:rowOff>160020</xdr:rowOff>
    </xdr:to>
    <xdr:sp macro="" textlink="">
      <xdr:nvSpPr>
        <xdr:cNvPr id="6754437" name="AutoShape 1" descr="Eliminar factor o condición interno del establecimiento educativo 29184"/>
        <xdr:cNvSpPr>
          <a:spLocks noChangeAspect="1" noChangeArrowheads="1"/>
        </xdr:cNvSpPr>
      </xdr:nvSpPr>
      <xdr:spPr bwMode="auto">
        <a:xfrm>
          <a:off x="97840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1211580</xdr:colOff>
      <xdr:row>197</xdr:row>
      <xdr:rowOff>0</xdr:rowOff>
    </xdr:from>
    <xdr:to>
      <xdr:col>5</xdr:col>
      <xdr:colOff>1272540</xdr:colOff>
      <xdr:row>197</xdr:row>
      <xdr:rowOff>160020</xdr:rowOff>
    </xdr:to>
    <xdr:sp macro="" textlink="">
      <xdr:nvSpPr>
        <xdr:cNvPr id="6754438" name="AutoShape 9" descr="Eliminar factor o condición interno del establecimiento educativo 29193"/>
        <xdr:cNvSpPr>
          <a:spLocks noChangeAspect="1" noChangeArrowheads="1"/>
        </xdr:cNvSpPr>
      </xdr:nvSpPr>
      <xdr:spPr bwMode="auto">
        <a:xfrm>
          <a:off x="109956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xdr:colOff>
      <xdr:row>197</xdr:row>
      <xdr:rowOff>0</xdr:rowOff>
    </xdr:from>
    <xdr:to>
      <xdr:col>6</xdr:col>
      <xdr:colOff>213360</xdr:colOff>
      <xdr:row>197</xdr:row>
      <xdr:rowOff>160020</xdr:rowOff>
    </xdr:to>
    <xdr:sp macro="" textlink="">
      <xdr:nvSpPr>
        <xdr:cNvPr id="6754439" name="AutoShape 10" descr="Eliminar factor o condición interno del establecimiento educativo 29189"/>
        <xdr:cNvSpPr>
          <a:spLocks noChangeAspect="1" noChangeArrowheads="1"/>
        </xdr:cNvSpPr>
      </xdr:nvSpPr>
      <xdr:spPr bwMode="auto">
        <a:xfrm>
          <a:off x="118338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373380</xdr:colOff>
      <xdr:row>197</xdr:row>
      <xdr:rowOff>0</xdr:rowOff>
    </xdr:from>
    <xdr:to>
      <xdr:col>6</xdr:col>
      <xdr:colOff>518160</xdr:colOff>
      <xdr:row>197</xdr:row>
      <xdr:rowOff>160020</xdr:rowOff>
    </xdr:to>
    <xdr:sp macro="" textlink="">
      <xdr:nvSpPr>
        <xdr:cNvPr id="6754440" name="AutoShape 12" descr="Eliminar factor o condición interno del establecimiento educativo 29196"/>
        <xdr:cNvSpPr>
          <a:spLocks noChangeAspect="1" noChangeArrowheads="1"/>
        </xdr:cNvSpPr>
      </xdr:nvSpPr>
      <xdr:spPr bwMode="auto">
        <a:xfrm>
          <a:off x="121386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197</xdr:row>
      <xdr:rowOff>0</xdr:rowOff>
    </xdr:from>
    <xdr:to>
      <xdr:col>5</xdr:col>
      <xdr:colOff>144780</xdr:colOff>
      <xdr:row>197</xdr:row>
      <xdr:rowOff>160020</xdr:rowOff>
    </xdr:to>
    <xdr:sp macro="" textlink="">
      <xdr:nvSpPr>
        <xdr:cNvPr id="6754441" name="AutoShape 1" descr="Eliminar factor o condición interno del establecimiento educativo 29184"/>
        <xdr:cNvSpPr>
          <a:spLocks noChangeAspect="1" noChangeArrowheads="1"/>
        </xdr:cNvSpPr>
      </xdr:nvSpPr>
      <xdr:spPr bwMode="auto">
        <a:xfrm>
          <a:off x="97840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152400</xdr:colOff>
      <xdr:row>197</xdr:row>
      <xdr:rowOff>0</xdr:rowOff>
    </xdr:from>
    <xdr:to>
      <xdr:col>5</xdr:col>
      <xdr:colOff>297180</xdr:colOff>
      <xdr:row>197</xdr:row>
      <xdr:rowOff>160020</xdr:rowOff>
    </xdr:to>
    <xdr:sp macro="" textlink="">
      <xdr:nvSpPr>
        <xdr:cNvPr id="6754442" name="AutoShape 2" descr="Eliminar factor o condición interno del establecimiento educativo 29186"/>
        <xdr:cNvSpPr>
          <a:spLocks noChangeAspect="1" noChangeArrowheads="1"/>
        </xdr:cNvSpPr>
      </xdr:nvSpPr>
      <xdr:spPr bwMode="auto">
        <a:xfrm>
          <a:off x="993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1059180</xdr:colOff>
      <xdr:row>197</xdr:row>
      <xdr:rowOff>0</xdr:rowOff>
    </xdr:from>
    <xdr:to>
      <xdr:col>5</xdr:col>
      <xdr:colOff>1059180</xdr:colOff>
      <xdr:row>197</xdr:row>
      <xdr:rowOff>160020</xdr:rowOff>
    </xdr:to>
    <xdr:sp macro="" textlink="">
      <xdr:nvSpPr>
        <xdr:cNvPr id="6754443" name="AutoShape 8" descr="Eliminar factor o condición interno del establecimiento educativo 29187"/>
        <xdr:cNvSpPr>
          <a:spLocks noChangeAspect="1" noChangeArrowheads="1"/>
        </xdr:cNvSpPr>
      </xdr:nvSpPr>
      <xdr:spPr bwMode="auto">
        <a:xfrm>
          <a:off x="108432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1211580</xdr:colOff>
      <xdr:row>197</xdr:row>
      <xdr:rowOff>0</xdr:rowOff>
    </xdr:from>
    <xdr:to>
      <xdr:col>5</xdr:col>
      <xdr:colOff>1272540</xdr:colOff>
      <xdr:row>197</xdr:row>
      <xdr:rowOff>160020</xdr:rowOff>
    </xdr:to>
    <xdr:sp macro="" textlink="">
      <xdr:nvSpPr>
        <xdr:cNvPr id="6754444" name="AutoShape 9" descr="Eliminar factor o condición interno del establecimiento educativo 29193"/>
        <xdr:cNvSpPr>
          <a:spLocks noChangeAspect="1" noChangeArrowheads="1"/>
        </xdr:cNvSpPr>
      </xdr:nvSpPr>
      <xdr:spPr bwMode="auto">
        <a:xfrm>
          <a:off x="109956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xdr:colOff>
      <xdr:row>197</xdr:row>
      <xdr:rowOff>0</xdr:rowOff>
    </xdr:from>
    <xdr:to>
      <xdr:col>6</xdr:col>
      <xdr:colOff>213360</xdr:colOff>
      <xdr:row>197</xdr:row>
      <xdr:rowOff>160020</xdr:rowOff>
    </xdr:to>
    <xdr:sp macro="" textlink="">
      <xdr:nvSpPr>
        <xdr:cNvPr id="6754445" name="AutoShape 10" descr="Eliminar factor o condición interno del establecimiento educativo 29189"/>
        <xdr:cNvSpPr>
          <a:spLocks noChangeAspect="1" noChangeArrowheads="1"/>
        </xdr:cNvSpPr>
      </xdr:nvSpPr>
      <xdr:spPr bwMode="auto">
        <a:xfrm>
          <a:off x="118338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220980</xdr:colOff>
      <xdr:row>197</xdr:row>
      <xdr:rowOff>0</xdr:rowOff>
    </xdr:from>
    <xdr:to>
      <xdr:col>6</xdr:col>
      <xdr:colOff>365760</xdr:colOff>
      <xdr:row>197</xdr:row>
      <xdr:rowOff>160020</xdr:rowOff>
    </xdr:to>
    <xdr:sp macro="" textlink="">
      <xdr:nvSpPr>
        <xdr:cNvPr id="6754446" name="AutoShape 11" descr="Eliminar factor o condición interno del establecimiento educativo 29194"/>
        <xdr:cNvSpPr>
          <a:spLocks noChangeAspect="1" noChangeArrowheads="1"/>
        </xdr:cNvSpPr>
      </xdr:nvSpPr>
      <xdr:spPr bwMode="auto">
        <a:xfrm>
          <a:off x="119862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373380</xdr:colOff>
      <xdr:row>197</xdr:row>
      <xdr:rowOff>0</xdr:rowOff>
    </xdr:from>
    <xdr:to>
      <xdr:col>6</xdr:col>
      <xdr:colOff>518160</xdr:colOff>
      <xdr:row>197</xdr:row>
      <xdr:rowOff>160020</xdr:rowOff>
    </xdr:to>
    <xdr:sp macro="" textlink="">
      <xdr:nvSpPr>
        <xdr:cNvPr id="6754447" name="AutoShape 12" descr="Eliminar factor o condición interno del establecimiento educativo 29196"/>
        <xdr:cNvSpPr>
          <a:spLocks noChangeAspect="1" noChangeArrowheads="1"/>
        </xdr:cNvSpPr>
      </xdr:nvSpPr>
      <xdr:spPr bwMode="auto">
        <a:xfrm>
          <a:off x="121386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197</xdr:row>
      <xdr:rowOff>0</xdr:rowOff>
    </xdr:from>
    <xdr:to>
      <xdr:col>5</xdr:col>
      <xdr:colOff>144780</xdr:colOff>
      <xdr:row>197</xdr:row>
      <xdr:rowOff>160020</xdr:rowOff>
    </xdr:to>
    <xdr:sp macro="" textlink="">
      <xdr:nvSpPr>
        <xdr:cNvPr id="6754448" name="AutoShape 1" descr="Eliminar factor o condición interno del establecimiento educativo 29184"/>
        <xdr:cNvSpPr>
          <a:spLocks noChangeAspect="1" noChangeArrowheads="1"/>
        </xdr:cNvSpPr>
      </xdr:nvSpPr>
      <xdr:spPr bwMode="auto">
        <a:xfrm>
          <a:off x="97840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121920</xdr:colOff>
      <xdr:row>197</xdr:row>
      <xdr:rowOff>0</xdr:rowOff>
    </xdr:from>
    <xdr:to>
      <xdr:col>5</xdr:col>
      <xdr:colOff>266700</xdr:colOff>
      <xdr:row>197</xdr:row>
      <xdr:rowOff>160020</xdr:rowOff>
    </xdr:to>
    <xdr:sp macro="" textlink="">
      <xdr:nvSpPr>
        <xdr:cNvPr id="6754449" name="AutoShape 2" descr="Eliminar factor o condición interno del establecimiento educativo 29186"/>
        <xdr:cNvSpPr>
          <a:spLocks noChangeAspect="1" noChangeArrowheads="1"/>
        </xdr:cNvSpPr>
      </xdr:nvSpPr>
      <xdr:spPr bwMode="auto">
        <a:xfrm>
          <a:off x="990600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906780</xdr:colOff>
      <xdr:row>197</xdr:row>
      <xdr:rowOff>0</xdr:rowOff>
    </xdr:from>
    <xdr:to>
      <xdr:col>5</xdr:col>
      <xdr:colOff>952500</xdr:colOff>
      <xdr:row>197</xdr:row>
      <xdr:rowOff>160020</xdr:rowOff>
    </xdr:to>
    <xdr:sp macro="" textlink="">
      <xdr:nvSpPr>
        <xdr:cNvPr id="6754450" name="AutoShape 7" descr="Eliminar factor o condición interno del establecimiento educativo 29191"/>
        <xdr:cNvSpPr>
          <a:spLocks noChangeAspect="1" noChangeArrowheads="1"/>
        </xdr:cNvSpPr>
      </xdr:nvSpPr>
      <xdr:spPr bwMode="auto">
        <a:xfrm>
          <a:off x="10690860" y="78066900"/>
          <a:ext cx="4572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1059180</xdr:colOff>
      <xdr:row>197</xdr:row>
      <xdr:rowOff>0</xdr:rowOff>
    </xdr:from>
    <xdr:to>
      <xdr:col>5</xdr:col>
      <xdr:colOff>1059180</xdr:colOff>
      <xdr:row>197</xdr:row>
      <xdr:rowOff>160020</xdr:rowOff>
    </xdr:to>
    <xdr:sp macro="" textlink="">
      <xdr:nvSpPr>
        <xdr:cNvPr id="6754451" name="AutoShape 8" descr="Eliminar factor o condición interno del establecimiento educativo 29187"/>
        <xdr:cNvSpPr>
          <a:spLocks noChangeAspect="1" noChangeArrowheads="1"/>
        </xdr:cNvSpPr>
      </xdr:nvSpPr>
      <xdr:spPr bwMode="auto">
        <a:xfrm>
          <a:off x="108432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1211580</xdr:colOff>
      <xdr:row>197</xdr:row>
      <xdr:rowOff>0</xdr:rowOff>
    </xdr:from>
    <xdr:to>
      <xdr:col>5</xdr:col>
      <xdr:colOff>1272540</xdr:colOff>
      <xdr:row>197</xdr:row>
      <xdr:rowOff>160020</xdr:rowOff>
    </xdr:to>
    <xdr:sp macro="" textlink="">
      <xdr:nvSpPr>
        <xdr:cNvPr id="6754452" name="AutoShape 9" descr="Eliminar factor o condición interno del establecimiento educativo 29193"/>
        <xdr:cNvSpPr>
          <a:spLocks noChangeAspect="1" noChangeArrowheads="1"/>
        </xdr:cNvSpPr>
      </xdr:nvSpPr>
      <xdr:spPr bwMode="auto">
        <a:xfrm>
          <a:off x="109956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xdr:colOff>
      <xdr:row>197</xdr:row>
      <xdr:rowOff>0</xdr:rowOff>
    </xdr:from>
    <xdr:to>
      <xdr:col>6</xdr:col>
      <xdr:colOff>213360</xdr:colOff>
      <xdr:row>197</xdr:row>
      <xdr:rowOff>160020</xdr:rowOff>
    </xdr:to>
    <xdr:sp macro="" textlink="">
      <xdr:nvSpPr>
        <xdr:cNvPr id="6754453" name="AutoShape 10" descr="Eliminar factor o condición interno del establecimiento educativo 29189"/>
        <xdr:cNvSpPr>
          <a:spLocks noChangeAspect="1" noChangeArrowheads="1"/>
        </xdr:cNvSpPr>
      </xdr:nvSpPr>
      <xdr:spPr bwMode="auto">
        <a:xfrm>
          <a:off x="118338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220980</xdr:colOff>
      <xdr:row>197</xdr:row>
      <xdr:rowOff>0</xdr:rowOff>
    </xdr:from>
    <xdr:to>
      <xdr:col>6</xdr:col>
      <xdr:colOff>365760</xdr:colOff>
      <xdr:row>197</xdr:row>
      <xdr:rowOff>160020</xdr:rowOff>
    </xdr:to>
    <xdr:sp macro="" textlink="">
      <xdr:nvSpPr>
        <xdr:cNvPr id="6754454" name="AutoShape 11" descr="Eliminar factor o condición interno del establecimiento educativo 29194"/>
        <xdr:cNvSpPr>
          <a:spLocks noChangeAspect="1" noChangeArrowheads="1"/>
        </xdr:cNvSpPr>
      </xdr:nvSpPr>
      <xdr:spPr bwMode="auto">
        <a:xfrm>
          <a:off x="119862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373380</xdr:colOff>
      <xdr:row>197</xdr:row>
      <xdr:rowOff>0</xdr:rowOff>
    </xdr:from>
    <xdr:to>
      <xdr:col>6</xdr:col>
      <xdr:colOff>518160</xdr:colOff>
      <xdr:row>197</xdr:row>
      <xdr:rowOff>160020</xdr:rowOff>
    </xdr:to>
    <xdr:sp macro="" textlink="">
      <xdr:nvSpPr>
        <xdr:cNvPr id="6754455" name="AutoShape 12" descr="Eliminar factor o condición interno del establecimiento educativo 29196"/>
        <xdr:cNvSpPr>
          <a:spLocks noChangeAspect="1" noChangeArrowheads="1"/>
        </xdr:cNvSpPr>
      </xdr:nvSpPr>
      <xdr:spPr bwMode="auto">
        <a:xfrm>
          <a:off x="121386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197</xdr:row>
      <xdr:rowOff>0</xdr:rowOff>
    </xdr:from>
    <xdr:to>
      <xdr:col>5</xdr:col>
      <xdr:colOff>144780</xdr:colOff>
      <xdr:row>197</xdr:row>
      <xdr:rowOff>160020</xdr:rowOff>
    </xdr:to>
    <xdr:sp macro="" textlink="">
      <xdr:nvSpPr>
        <xdr:cNvPr id="6754456" name="AutoShape 1" descr="Eliminar factor o condición interno del establecimiento educativo 29184"/>
        <xdr:cNvSpPr>
          <a:spLocks noChangeAspect="1" noChangeArrowheads="1"/>
        </xdr:cNvSpPr>
      </xdr:nvSpPr>
      <xdr:spPr bwMode="auto">
        <a:xfrm>
          <a:off x="97840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198120</xdr:colOff>
      <xdr:row>197</xdr:row>
      <xdr:rowOff>0</xdr:rowOff>
    </xdr:from>
    <xdr:to>
      <xdr:col>5</xdr:col>
      <xdr:colOff>342900</xdr:colOff>
      <xdr:row>197</xdr:row>
      <xdr:rowOff>144780</xdr:rowOff>
    </xdr:to>
    <xdr:sp macro="" textlink="">
      <xdr:nvSpPr>
        <xdr:cNvPr id="6754457" name="AutoShape 2" descr="Eliminar factor o condición interno del establecimiento educativo 29186"/>
        <xdr:cNvSpPr>
          <a:spLocks noChangeAspect="1" noChangeArrowheads="1"/>
        </xdr:cNvSpPr>
      </xdr:nvSpPr>
      <xdr:spPr bwMode="auto">
        <a:xfrm>
          <a:off x="9982200" y="78066900"/>
          <a:ext cx="1447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1059180</xdr:colOff>
      <xdr:row>197</xdr:row>
      <xdr:rowOff>0</xdr:rowOff>
    </xdr:from>
    <xdr:to>
      <xdr:col>5</xdr:col>
      <xdr:colOff>1059180</xdr:colOff>
      <xdr:row>197</xdr:row>
      <xdr:rowOff>160020</xdr:rowOff>
    </xdr:to>
    <xdr:sp macro="" textlink="">
      <xdr:nvSpPr>
        <xdr:cNvPr id="6754458" name="AutoShape 8" descr="Eliminar factor o condición interno del establecimiento educativo 29187"/>
        <xdr:cNvSpPr>
          <a:spLocks noChangeAspect="1" noChangeArrowheads="1"/>
        </xdr:cNvSpPr>
      </xdr:nvSpPr>
      <xdr:spPr bwMode="auto">
        <a:xfrm>
          <a:off x="108432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1188720</xdr:colOff>
      <xdr:row>197</xdr:row>
      <xdr:rowOff>0</xdr:rowOff>
    </xdr:from>
    <xdr:to>
      <xdr:col>5</xdr:col>
      <xdr:colOff>1249680</xdr:colOff>
      <xdr:row>197</xdr:row>
      <xdr:rowOff>144780</xdr:rowOff>
    </xdr:to>
    <xdr:sp macro="" textlink="">
      <xdr:nvSpPr>
        <xdr:cNvPr id="6754459" name="AutoShape 9" descr="Eliminar factor o condición interno del establecimiento educativo 29193"/>
        <xdr:cNvSpPr>
          <a:spLocks noChangeAspect="1" noChangeArrowheads="1"/>
        </xdr:cNvSpPr>
      </xdr:nvSpPr>
      <xdr:spPr bwMode="auto">
        <a:xfrm>
          <a:off x="10972800" y="78066900"/>
          <a:ext cx="609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xdr:colOff>
      <xdr:row>197</xdr:row>
      <xdr:rowOff>0</xdr:rowOff>
    </xdr:from>
    <xdr:to>
      <xdr:col>6</xdr:col>
      <xdr:colOff>213360</xdr:colOff>
      <xdr:row>197</xdr:row>
      <xdr:rowOff>160020</xdr:rowOff>
    </xdr:to>
    <xdr:sp macro="" textlink="">
      <xdr:nvSpPr>
        <xdr:cNvPr id="6754460" name="AutoShape 10" descr="Eliminar factor o condición interno del establecimiento educativo 29189"/>
        <xdr:cNvSpPr>
          <a:spLocks noChangeAspect="1" noChangeArrowheads="1"/>
        </xdr:cNvSpPr>
      </xdr:nvSpPr>
      <xdr:spPr bwMode="auto">
        <a:xfrm>
          <a:off x="118338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220980</xdr:colOff>
      <xdr:row>197</xdr:row>
      <xdr:rowOff>0</xdr:rowOff>
    </xdr:from>
    <xdr:to>
      <xdr:col>6</xdr:col>
      <xdr:colOff>365760</xdr:colOff>
      <xdr:row>197</xdr:row>
      <xdr:rowOff>160020</xdr:rowOff>
    </xdr:to>
    <xdr:sp macro="" textlink="">
      <xdr:nvSpPr>
        <xdr:cNvPr id="6754461" name="AutoShape 11" descr="Eliminar factor o condición interno del establecimiento educativo 29194"/>
        <xdr:cNvSpPr>
          <a:spLocks noChangeAspect="1" noChangeArrowheads="1"/>
        </xdr:cNvSpPr>
      </xdr:nvSpPr>
      <xdr:spPr bwMode="auto">
        <a:xfrm>
          <a:off x="1198626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62"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1272540</xdr:colOff>
      <xdr:row>197</xdr:row>
      <xdr:rowOff>160020</xdr:rowOff>
    </xdr:to>
    <xdr:sp macro="" textlink="">
      <xdr:nvSpPr>
        <xdr:cNvPr id="6754463" name="AutoShape 9" descr="Eliminar factor o condición interno del establecimiento educativo 29193"/>
        <xdr:cNvSpPr>
          <a:spLocks noChangeAspect="1" noChangeArrowheads="1"/>
        </xdr:cNvSpPr>
      </xdr:nvSpPr>
      <xdr:spPr bwMode="auto">
        <a:xfrm>
          <a:off x="149580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64"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152400</xdr:colOff>
      <xdr:row>197</xdr:row>
      <xdr:rowOff>0</xdr:rowOff>
    </xdr:from>
    <xdr:to>
      <xdr:col>7</xdr:col>
      <xdr:colOff>297180</xdr:colOff>
      <xdr:row>197</xdr:row>
      <xdr:rowOff>160020</xdr:rowOff>
    </xdr:to>
    <xdr:sp macro="" textlink="">
      <xdr:nvSpPr>
        <xdr:cNvPr id="6754465" name="AutoShape 2" descr="Eliminar factor o condición interno del establecimiento educativo 29186"/>
        <xdr:cNvSpPr>
          <a:spLocks noChangeAspect="1" noChangeArrowheads="1"/>
        </xdr:cNvSpPr>
      </xdr:nvSpPr>
      <xdr:spPr bwMode="auto">
        <a:xfrm>
          <a:off x="138988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1059180</xdr:colOff>
      <xdr:row>197</xdr:row>
      <xdr:rowOff>160020</xdr:rowOff>
    </xdr:to>
    <xdr:sp macro="" textlink="">
      <xdr:nvSpPr>
        <xdr:cNvPr id="6754466" name="AutoShape 8" descr="Eliminar factor o condición interno del establecimiento educativo 29187"/>
        <xdr:cNvSpPr>
          <a:spLocks noChangeAspect="1" noChangeArrowheads="1"/>
        </xdr:cNvSpPr>
      </xdr:nvSpPr>
      <xdr:spPr bwMode="auto">
        <a:xfrm>
          <a:off x="148056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1272540</xdr:colOff>
      <xdr:row>197</xdr:row>
      <xdr:rowOff>160020</xdr:rowOff>
    </xdr:to>
    <xdr:sp macro="" textlink="">
      <xdr:nvSpPr>
        <xdr:cNvPr id="6754467" name="AutoShape 9" descr="Eliminar factor o condición interno del establecimiento educativo 29193"/>
        <xdr:cNvSpPr>
          <a:spLocks noChangeAspect="1" noChangeArrowheads="1"/>
        </xdr:cNvSpPr>
      </xdr:nvSpPr>
      <xdr:spPr bwMode="auto">
        <a:xfrm>
          <a:off x="149580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68"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152400</xdr:colOff>
      <xdr:row>197</xdr:row>
      <xdr:rowOff>0</xdr:rowOff>
    </xdr:from>
    <xdr:to>
      <xdr:col>7</xdr:col>
      <xdr:colOff>297180</xdr:colOff>
      <xdr:row>197</xdr:row>
      <xdr:rowOff>160020</xdr:rowOff>
    </xdr:to>
    <xdr:sp macro="" textlink="">
      <xdr:nvSpPr>
        <xdr:cNvPr id="6754469" name="AutoShape 2" descr="Eliminar factor o condición interno del establecimiento educativo 29186"/>
        <xdr:cNvSpPr>
          <a:spLocks noChangeAspect="1" noChangeArrowheads="1"/>
        </xdr:cNvSpPr>
      </xdr:nvSpPr>
      <xdr:spPr bwMode="auto">
        <a:xfrm>
          <a:off x="138988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906780</xdr:colOff>
      <xdr:row>197</xdr:row>
      <xdr:rowOff>0</xdr:rowOff>
    </xdr:from>
    <xdr:to>
      <xdr:col>7</xdr:col>
      <xdr:colOff>952500</xdr:colOff>
      <xdr:row>197</xdr:row>
      <xdr:rowOff>160020</xdr:rowOff>
    </xdr:to>
    <xdr:sp macro="" textlink="">
      <xdr:nvSpPr>
        <xdr:cNvPr id="6754470" name="AutoShape 7" descr="Eliminar factor o condición interno del establecimiento educativo 29191"/>
        <xdr:cNvSpPr>
          <a:spLocks noChangeAspect="1" noChangeArrowheads="1"/>
        </xdr:cNvSpPr>
      </xdr:nvSpPr>
      <xdr:spPr bwMode="auto">
        <a:xfrm>
          <a:off x="14653260" y="78066900"/>
          <a:ext cx="4572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1059180</xdr:colOff>
      <xdr:row>197</xdr:row>
      <xdr:rowOff>160020</xdr:rowOff>
    </xdr:to>
    <xdr:sp macro="" textlink="">
      <xdr:nvSpPr>
        <xdr:cNvPr id="6754471" name="AutoShape 8" descr="Eliminar factor o condición interno del establecimiento educativo 29187"/>
        <xdr:cNvSpPr>
          <a:spLocks noChangeAspect="1" noChangeArrowheads="1"/>
        </xdr:cNvSpPr>
      </xdr:nvSpPr>
      <xdr:spPr bwMode="auto">
        <a:xfrm>
          <a:off x="148056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1272540</xdr:colOff>
      <xdr:row>197</xdr:row>
      <xdr:rowOff>160020</xdr:rowOff>
    </xdr:to>
    <xdr:sp macro="" textlink="">
      <xdr:nvSpPr>
        <xdr:cNvPr id="6754472" name="AutoShape 9" descr="Eliminar factor o condición interno del establecimiento educativo 29193"/>
        <xdr:cNvSpPr>
          <a:spLocks noChangeAspect="1" noChangeArrowheads="1"/>
        </xdr:cNvSpPr>
      </xdr:nvSpPr>
      <xdr:spPr bwMode="auto">
        <a:xfrm>
          <a:off x="149580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73"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198120</xdr:colOff>
      <xdr:row>197</xdr:row>
      <xdr:rowOff>0</xdr:rowOff>
    </xdr:from>
    <xdr:to>
      <xdr:col>7</xdr:col>
      <xdr:colOff>342900</xdr:colOff>
      <xdr:row>197</xdr:row>
      <xdr:rowOff>144780</xdr:rowOff>
    </xdr:to>
    <xdr:sp macro="" textlink="">
      <xdr:nvSpPr>
        <xdr:cNvPr id="6754474" name="AutoShape 2" descr="Eliminar factor o condición interno del establecimiento educativo 29186"/>
        <xdr:cNvSpPr>
          <a:spLocks noChangeAspect="1" noChangeArrowheads="1"/>
        </xdr:cNvSpPr>
      </xdr:nvSpPr>
      <xdr:spPr bwMode="auto">
        <a:xfrm>
          <a:off x="13944600" y="78066900"/>
          <a:ext cx="1447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1059180</xdr:colOff>
      <xdr:row>197</xdr:row>
      <xdr:rowOff>160020</xdr:rowOff>
    </xdr:to>
    <xdr:sp macro="" textlink="">
      <xdr:nvSpPr>
        <xdr:cNvPr id="6754475" name="AutoShape 8" descr="Eliminar factor o condición interno del establecimiento educativo 29187"/>
        <xdr:cNvSpPr>
          <a:spLocks noChangeAspect="1" noChangeArrowheads="1"/>
        </xdr:cNvSpPr>
      </xdr:nvSpPr>
      <xdr:spPr bwMode="auto">
        <a:xfrm>
          <a:off x="148056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1196340</xdr:colOff>
      <xdr:row>197</xdr:row>
      <xdr:rowOff>0</xdr:rowOff>
    </xdr:from>
    <xdr:to>
      <xdr:col>7</xdr:col>
      <xdr:colOff>1257300</xdr:colOff>
      <xdr:row>197</xdr:row>
      <xdr:rowOff>144780</xdr:rowOff>
    </xdr:to>
    <xdr:sp macro="" textlink="">
      <xdr:nvSpPr>
        <xdr:cNvPr id="6754476" name="AutoShape 9" descr="Eliminar factor o condición interno del establecimiento educativo 29193"/>
        <xdr:cNvSpPr>
          <a:spLocks noChangeAspect="1" noChangeArrowheads="1"/>
        </xdr:cNvSpPr>
      </xdr:nvSpPr>
      <xdr:spPr bwMode="auto">
        <a:xfrm>
          <a:off x="14942820" y="78066900"/>
          <a:ext cx="609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77"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1272540</xdr:colOff>
      <xdr:row>197</xdr:row>
      <xdr:rowOff>160020</xdr:rowOff>
    </xdr:to>
    <xdr:sp macro="" textlink="">
      <xdr:nvSpPr>
        <xdr:cNvPr id="6754478" name="AutoShape 9" descr="Eliminar factor o condición interno del establecimiento educativo 29193"/>
        <xdr:cNvSpPr>
          <a:spLocks noChangeAspect="1" noChangeArrowheads="1"/>
        </xdr:cNvSpPr>
      </xdr:nvSpPr>
      <xdr:spPr bwMode="auto">
        <a:xfrm>
          <a:off x="149580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79"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152400</xdr:colOff>
      <xdr:row>197</xdr:row>
      <xdr:rowOff>0</xdr:rowOff>
    </xdr:from>
    <xdr:to>
      <xdr:col>7</xdr:col>
      <xdr:colOff>297180</xdr:colOff>
      <xdr:row>197</xdr:row>
      <xdr:rowOff>160020</xdr:rowOff>
    </xdr:to>
    <xdr:sp macro="" textlink="">
      <xdr:nvSpPr>
        <xdr:cNvPr id="6754480" name="AutoShape 2" descr="Eliminar factor o condición interno del establecimiento educativo 29186"/>
        <xdr:cNvSpPr>
          <a:spLocks noChangeAspect="1" noChangeArrowheads="1"/>
        </xdr:cNvSpPr>
      </xdr:nvSpPr>
      <xdr:spPr bwMode="auto">
        <a:xfrm>
          <a:off x="138988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1059180</xdr:colOff>
      <xdr:row>197</xdr:row>
      <xdr:rowOff>160020</xdr:rowOff>
    </xdr:to>
    <xdr:sp macro="" textlink="">
      <xdr:nvSpPr>
        <xdr:cNvPr id="6754481" name="AutoShape 8" descr="Eliminar factor o condición interno del establecimiento educativo 29187"/>
        <xdr:cNvSpPr>
          <a:spLocks noChangeAspect="1" noChangeArrowheads="1"/>
        </xdr:cNvSpPr>
      </xdr:nvSpPr>
      <xdr:spPr bwMode="auto">
        <a:xfrm>
          <a:off x="148056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1272540</xdr:colOff>
      <xdr:row>197</xdr:row>
      <xdr:rowOff>160020</xdr:rowOff>
    </xdr:to>
    <xdr:sp macro="" textlink="">
      <xdr:nvSpPr>
        <xdr:cNvPr id="6754482" name="AutoShape 9" descr="Eliminar factor o condición interno del establecimiento educativo 29193"/>
        <xdr:cNvSpPr>
          <a:spLocks noChangeAspect="1" noChangeArrowheads="1"/>
        </xdr:cNvSpPr>
      </xdr:nvSpPr>
      <xdr:spPr bwMode="auto">
        <a:xfrm>
          <a:off x="149580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83"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152400</xdr:colOff>
      <xdr:row>197</xdr:row>
      <xdr:rowOff>0</xdr:rowOff>
    </xdr:from>
    <xdr:to>
      <xdr:col>7</xdr:col>
      <xdr:colOff>297180</xdr:colOff>
      <xdr:row>197</xdr:row>
      <xdr:rowOff>160020</xdr:rowOff>
    </xdr:to>
    <xdr:sp macro="" textlink="">
      <xdr:nvSpPr>
        <xdr:cNvPr id="6754484" name="AutoShape 2" descr="Eliminar factor o condición interno del establecimiento educativo 29186"/>
        <xdr:cNvSpPr>
          <a:spLocks noChangeAspect="1" noChangeArrowheads="1"/>
        </xdr:cNvSpPr>
      </xdr:nvSpPr>
      <xdr:spPr bwMode="auto">
        <a:xfrm>
          <a:off x="138988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906780</xdr:colOff>
      <xdr:row>197</xdr:row>
      <xdr:rowOff>0</xdr:rowOff>
    </xdr:from>
    <xdr:to>
      <xdr:col>7</xdr:col>
      <xdr:colOff>952500</xdr:colOff>
      <xdr:row>197</xdr:row>
      <xdr:rowOff>160020</xdr:rowOff>
    </xdr:to>
    <xdr:sp macro="" textlink="">
      <xdr:nvSpPr>
        <xdr:cNvPr id="6754485" name="AutoShape 7" descr="Eliminar factor o condición interno del establecimiento educativo 29191"/>
        <xdr:cNvSpPr>
          <a:spLocks noChangeAspect="1" noChangeArrowheads="1"/>
        </xdr:cNvSpPr>
      </xdr:nvSpPr>
      <xdr:spPr bwMode="auto">
        <a:xfrm>
          <a:off x="14653260" y="78066900"/>
          <a:ext cx="4572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1059180</xdr:colOff>
      <xdr:row>197</xdr:row>
      <xdr:rowOff>160020</xdr:rowOff>
    </xdr:to>
    <xdr:sp macro="" textlink="">
      <xdr:nvSpPr>
        <xdr:cNvPr id="6754486" name="AutoShape 8" descr="Eliminar factor o condición interno del establecimiento educativo 29187"/>
        <xdr:cNvSpPr>
          <a:spLocks noChangeAspect="1" noChangeArrowheads="1"/>
        </xdr:cNvSpPr>
      </xdr:nvSpPr>
      <xdr:spPr bwMode="auto">
        <a:xfrm>
          <a:off x="148056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1211580</xdr:colOff>
      <xdr:row>197</xdr:row>
      <xdr:rowOff>0</xdr:rowOff>
    </xdr:from>
    <xdr:to>
      <xdr:col>7</xdr:col>
      <xdr:colOff>1272540</xdr:colOff>
      <xdr:row>197</xdr:row>
      <xdr:rowOff>160020</xdr:rowOff>
    </xdr:to>
    <xdr:sp macro="" textlink="">
      <xdr:nvSpPr>
        <xdr:cNvPr id="6754487" name="AutoShape 9" descr="Eliminar factor o condición interno del establecimiento educativo 29193"/>
        <xdr:cNvSpPr>
          <a:spLocks noChangeAspect="1" noChangeArrowheads="1"/>
        </xdr:cNvSpPr>
      </xdr:nvSpPr>
      <xdr:spPr bwMode="auto">
        <a:xfrm>
          <a:off x="14958060" y="78066900"/>
          <a:ext cx="609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197</xdr:row>
      <xdr:rowOff>0</xdr:rowOff>
    </xdr:from>
    <xdr:to>
      <xdr:col>7</xdr:col>
      <xdr:colOff>144780</xdr:colOff>
      <xdr:row>197</xdr:row>
      <xdr:rowOff>160020</xdr:rowOff>
    </xdr:to>
    <xdr:sp macro="" textlink="">
      <xdr:nvSpPr>
        <xdr:cNvPr id="6754488" name="AutoShape 1" descr="Eliminar factor o condición interno del establecimiento educativo 29184"/>
        <xdr:cNvSpPr>
          <a:spLocks noChangeAspect="1" noChangeArrowheads="1"/>
        </xdr:cNvSpPr>
      </xdr:nvSpPr>
      <xdr:spPr bwMode="auto">
        <a:xfrm>
          <a:off x="1374648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198120</xdr:colOff>
      <xdr:row>197</xdr:row>
      <xdr:rowOff>0</xdr:rowOff>
    </xdr:from>
    <xdr:to>
      <xdr:col>7</xdr:col>
      <xdr:colOff>342900</xdr:colOff>
      <xdr:row>197</xdr:row>
      <xdr:rowOff>144780</xdr:rowOff>
    </xdr:to>
    <xdr:sp macro="" textlink="">
      <xdr:nvSpPr>
        <xdr:cNvPr id="6754489" name="AutoShape 2" descr="Eliminar factor o condición interno del establecimiento educativo 29186"/>
        <xdr:cNvSpPr>
          <a:spLocks noChangeAspect="1" noChangeArrowheads="1"/>
        </xdr:cNvSpPr>
      </xdr:nvSpPr>
      <xdr:spPr bwMode="auto">
        <a:xfrm>
          <a:off x="13944600" y="78066900"/>
          <a:ext cx="1447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1059180</xdr:colOff>
      <xdr:row>197</xdr:row>
      <xdr:rowOff>0</xdr:rowOff>
    </xdr:from>
    <xdr:to>
      <xdr:col>7</xdr:col>
      <xdr:colOff>1059180</xdr:colOff>
      <xdr:row>197</xdr:row>
      <xdr:rowOff>160020</xdr:rowOff>
    </xdr:to>
    <xdr:sp macro="" textlink="">
      <xdr:nvSpPr>
        <xdr:cNvPr id="6754490" name="AutoShape 8" descr="Eliminar factor o condición interno del establecimiento educativo 29187"/>
        <xdr:cNvSpPr>
          <a:spLocks noChangeAspect="1" noChangeArrowheads="1"/>
        </xdr:cNvSpPr>
      </xdr:nvSpPr>
      <xdr:spPr bwMode="auto">
        <a:xfrm>
          <a:off x="14805660" y="7806690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1196340</xdr:colOff>
      <xdr:row>197</xdr:row>
      <xdr:rowOff>0</xdr:rowOff>
    </xdr:from>
    <xdr:to>
      <xdr:col>7</xdr:col>
      <xdr:colOff>1257300</xdr:colOff>
      <xdr:row>197</xdr:row>
      <xdr:rowOff>144780</xdr:rowOff>
    </xdr:to>
    <xdr:sp macro="" textlink="">
      <xdr:nvSpPr>
        <xdr:cNvPr id="6754491" name="AutoShape 9" descr="Eliminar factor o condición interno del establecimiento educativo 29193"/>
        <xdr:cNvSpPr>
          <a:spLocks noChangeAspect="1" noChangeArrowheads="1"/>
        </xdr:cNvSpPr>
      </xdr:nvSpPr>
      <xdr:spPr bwMode="auto">
        <a:xfrm>
          <a:off x="14942820" y="78066900"/>
          <a:ext cx="609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492"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493"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494"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495"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496"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497"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498"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499"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500"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501"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502"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503"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504"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505"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506"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507"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508"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373380</xdr:colOff>
      <xdr:row>197</xdr:row>
      <xdr:rowOff>0</xdr:rowOff>
    </xdr:from>
    <xdr:to>
      <xdr:col>8</xdr:col>
      <xdr:colOff>518160</xdr:colOff>
      <xdr:row>197</xdr:row>
      <xdr:rowOff>160020</xdr:rowOff>
    </xdr:to>
    <xdr:sp macro="" textlink="">
      <xdr:nvSpPr>
        <xdr:cNvPr id="6754509" name="AutoShape 12" descr="Eliminar factor o condición interno del establecimiento educativo 29196"/>
        <xdr:cNvSpPr>
          <a:spLocks noChangeAspect="1" noChangeArrowheads="1"/>
        </xdr:cNvSpPr>
      </xdr:nvSpPr>
      <xdr:spPr bwMode="auto">
        <a:xfrm>
          <a:off x="162382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xdr:colOff>
      <xdr:row>197</xdr:row>
      <xdr:rowOff>0</xdr:rowOff>
    </xdr:from>
    <xdr:to>
      <xdr:col>8</xdr:col>
      <xdr:colOff>213360</xdr:colOff>
      <xdr:row>197</xdr:row>
      <xdr:rowOff>160020</xdr:rowOff>
    </xdr:to>
    <xdr:sp macro="" textlink="">
      <xdr:nvSpPr>
        <xdr:cNvPr id="6754510" name="AutoShape 10" descr="Eliminar factor o condición interno del establecimiento educativo 29189"/>
        <xdr:cNvSpPr>
          <a:spLocks noChangeAspect="1" noChangeArrowheads="1"/>
        </xdr:cNvSpPr>
      </xdr:nvSpPr>
      <xdr:spPr bwMode="auto">
        <a:xfrm>
          <a:off x="159334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220980</xdr:colOff>
      <xdr:row>197</xdr:row>
      <xdr:rowOff>0</xdr:rowOff>
    </xdr:from>
    <xdr:to>
      <xdr:col>8</xdr:col>
      <xdr:colOff>365760</xdr:colOff>
      <xdr:row>197</xdr:row>
      <xdr:rowOff>160020</xdr:rowOff>
    </xdr:to>
    <xdr:sp macro="" textlink="">
      <xdr:nvSpPr>
        <xdr:cNvPr id="6754511" name="AutoShape 11" descr="Eliminar factor o condición interno del establecimiento educativo 29194"/>
        <xdr:cNvSpPr>
          <a:spLocks noChangeAspect="1" noChangeArrowheads="1"/>
        </xdr:cNvSpPr>
      </xdr:nvSpPr>
      <xdr:spPr bwMode="auto">
        <a:xfrm>
          <a:off x="16085820" y="78066900"/>
          <a:ext cx="1447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312420</xdr:colOff>
      <xdr:row>0</xdr:row>
      <xdr:rowOff>129540</xdr:rowOff>
    </xdr:from>
    <xdr:to>
      <xdr:col>19</xdr:col>
      <xdr:colOff>91440</xdr:colOff>
      <xdr:row>7</xdr:row>
      <xdr:rowOff>274320</xdr:rowOff>
    </xdr:to>
    <xdr:graphicFrame macro="">
      <xdr:nvGraphicFramePr>
        <xdr:cNvPr id="675533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327660</xdr:colOff>
      <xdr:row>8</xdr:row>
      <xdr:rowOff>152400</xdr:rowOff>
    </xdr:from>
    <xdr:to>
      <xdr:col>19</xdr:col>
      <xdr:colOff>99060</xdr:colOff>
      <xdr:row>14</xdr:row>
      <xdr:rowOff>106680</xdr:rowOff>
    </xdr:to>
    <xdr:graphicFrame macro="">
      <xdr:nvGraphicFramePr>
        <xdr:cNvPr id="675533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312420</xdr:colOff>
      <xdr:row>14</xdr:row>
      <xdr:rowOff>297180</xdr:rowOff>
    </xdr:from>
    <xdr:to>
      <xdr:col>19</xdr:col>
      <xdr:colOff>99060</xdr:colOff>
      <xdr:row>19</xdr:row>
      <xdr:rowOff>220980</xdr:rowOff>
    </xdr:to>
    <xdr:graphicFrame macro="">
      <xdr:nvGraphicFramePr>
        <xdr:cNvPr id="6755336"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281940</xdr:colOff>
      <xdr:row>19</xdr:row>
      <xdr:rowOff>487680</xdr:rowOff>
    </xdr:from>
    <xdr:to>
      <xdr:col>19</xdr:col>
      <xdr:colOff>121920</xdr:colOff>
      <xdr:row>34</xdr:row>
      <xdr:rowOff>121920</xdr:rowOff>
    </xdr:to>
    <xdr:graphicFrame macro="">
      <xdr:nvGraphicFramePr>
        <xdr:cNvPr id="675533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281940</xdr:colOff>
      <xdr:row>36</xdr:row>
      <xdr:rowOff>38100</xdr:rowOff>
    </xdr:from>
    <xdr:to>
      <xdr:col>19</xdr:col>
      <xdr:colOff>167640</xdr:colOff>
      <xdr:row>56</xdr:row>
      <xdr:rowOff>22860</xdr:rowOff>
    </xdr:to>
    <xdr:graphicFrame macro="">
      <xdr:nvGraphicFramePr>
        <xdr:cNvPr id="6755338"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289560</xdr:colOff>
      <xdr:row>57</xdr:row>
      <xdr:rowOff>53340</xdr:rowOff>
    </xdr:from>
    <xdr:to>
      <xdr:col>19</xdr:col>
      <xdr:colOff>175260</xdr:colOff>
      <xdr:row>78</xdr:row>
      <xdr:rowOff>7620</xdr:rowOff>
    </xdr:to>
    <xdr:graphicFrame macro="">
      <xdr:nvGraphicFramePr>
        <xdr:cNvPr id="6755339"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213360</xdr:colOff>
      <xdr:row>1</xdr:row>
      <xdr:rowOff>30480</xdr:rowOff>
    </xdr:from>
    <xdr:to>
      <xdr:col>19</xdr:col>
      <xdr:colOff>83820</xdr:colOff>
      <xdr:row>7</xdr:row>
      <xdr:rowOff>381000</xdr:rowOff>
    </xdr:to>
    <xdr:graphicFrame macro="">
      <xdr:nvGraphicFramePr>
        <xdr:cNvPr id="676250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220980</xdr:colOff>
      <xdr:row>8</xdr:row>
      <xdr:rowOff>91440</xdr:rowOff>
    </xdr:from>
    <xdr:to>
      <xdr:col>19</xdr:col>
      <xdr:colOff>106680</xdr:colOff>
      <xdr:row>15</xdr:row>
      <xdr:rowOff>38100</xdr:rowOff>
    </xdr:to>
    <xdr:graphicFrame macro="">
      <xdr:nvGraphicFramePr>
        <xdr:cNvPr id="6762501"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228600</xdr:colOff>
      <xdr:row>15</xdr:row>
      <xdr:rowOff>228600</xdr:rowOff>
    </xdr:from>
    <xdr:to>
      <xdr:col>19</xdr:col>
      <xdr:colOff>106680</xdr:colOff>
      <xdr:row>24</xdr:row>
      <xdr:rowOff>114300</xdr:rowOff>
    </xdr:to>
    <xdr:graphicFrame macro="">
      <xdr:nvGraphicFramePr>
        <xdr:cNvPr id="676250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243840</xdr:colOff>
      <xdr:row>26</xdr:row>
      <xdr:rowOff>76200</xdr:rowOff>
    </xdr:from>
    <xdr:to>
      <xdr:col>19</xdr:col>
      <xdr:colOff>144780</xdr:colOff>
      <xdr:row>46</xdr:row>
      <xdr:rowOff>53340</xdr:rowOff>
    </xdr:to>
    <xdr:graphicFrame macro="">
      <xdr:nvGraphicFramePr>
        <xdr:cNvPr id="6762503"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335280</xdr:colOff>
      <xdr:row>1</xdr:row>
      <xdr:rowOff>38100</xdr:rowOff>
    </xdr:from>
    <xdr:to>
      <xdr:col>19</xdr:col>
      <xdr:colOff>144780</xdr:colOff>
      <xdr:row>8</xdr:row>
      <xdr:rowOff>144780</xdr:rowOff>
    </xdr:to>
    <xdr:graphicFrame macro="">
      <xdr:nvGraphicFramePr>
        <xdr:cNvPr id="676762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335280</xdr:colOff>
      <xdr:row>8</xdr:row>
      <xdr:rowOff>373380</xdr:rowOff>
    </xdr:from>
    <xdr:to>
      <xdr:col>19</xdr:col>
      <xdr:colOff>137160</xdr:colOff>
      <xdr:row>15</xdr:row>
      <xdr:rowOff>274320</xdr:rowOff>
    </xdr:to>
    <xdr:graphicFrame macro="">
      <xdr:nvGraphicFramePr>
        <xdr:cNvPr id="67676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327660</xdr:colOff>
      <xdr:row>15</xdr:row>
      <xdr:rowOff>472440</xdr:rowOff>
    </xdr:from>
    <xdr:to>
      <xdr:col>19</xdr:col>
      <xdr:colOff>144780</xdr:colOff>
      <xdr:row>27</xdr:row>
      <xdr:rowOff>7620</xdr:rowOff>
    </xdr:to>
    <xdr:graphicFrame macro="">
      <xdr:nvGraphicFramePr>
        <xdr:cNvPr id="676762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335280</xdr:colOff>
      <xdr:row>29</xdr:row>
      <xdr:rowOff>7620</xdr:rowOff>
    </xdr:from>
    <xdr:to>
      <xdr:col>19</xdr:col>
      <xdr:colOff>144780</xdr:colOff>
      <xdr:row>49</xdr:row>
      <xdr:rowOff>83820</xdr:rowOff>
    </xdr:to>
    <xdr:graphicFrame macro="">
      <xdr:nvGraphicFramePr>
        <xdr:cNvPr id="6767624"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335280</xdr:colOff>
      <xdr:row>50</xdr:row>
      <xdr:rowOff>106680</xdr:rowOff>
    </xdr:from>
    <xdr:to>
      <xdr:col>19</xdr:col>
      <xdr:colOff>129540</xdr:colOff>
      <xdr:row>70</xdr:row>
      <xdr:rowOff>0</xdr:rowOff>
    </xdr:to>
    <xdr:graphicFrame macro="">
      <xdr:nvGraphicFramePr>
        <xdr:cNvPr id="6767625"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274320</xdr:colOff>
      <xdr:row>1</xdr:row>
      <xdr:rowOff>30480</xdr:rowOff>
    </xdr:from>
    <xdr:to>
      <xdr:col>18</xdr:col>
      <xdr:colOff>586740</xdr:colOff>
      <xdr:row>8</xdr:row>
      <xdr:rowOff>327660</xdr:rowOff>
    </xdr:to>
    <xdr:graphicFrame macro="">
      <xdr:nvGraphicFramePr>
        <xdr:cNvPr id="677376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274320</xdr:colOff>
      <xdr:row>9</xdr:row>
      <xdr:rowOff>60960</xdr:rowOff>
    </xdr:from>
    <xdr:to>
      <xdr:col>18</xdr:col>
      <xdr:colOff>594360</xdr:colOff>
      <xdr:row>16</xdr:row>
      <xdr:rowOff>373380</xdr:rowOff>
    </xdr:to>
    <xdr:graphicFrame macro="">
      <xdr:nvGraphicFramePr>
        <xdr:cNvPr id="677376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297180</xdr:colOff>
      <xdr:row>17</xdr:row>
      <xdr:rowOff>106680</xdr:rowOff>
    </xdr:from>
    <xdr:to>
      <xdr:col>19</xdr:col>
      <xdr:colOff>0</xdr:colOff>
      <xdr:row>28</xdr:row>
      <xdr:rowOff>91440</xdr:rowOff>
    </xdr:to>
    <xdr:graphicFrame macro="">
      <xdr:nvGraphicFramePr>
        <xdr:cNvPr id="6773766"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327660</xdr:colOff>
      <xdr:row>30</xdr:row>
      <xdr:rowOff>15240</xdr:rowOff>
    </xdr:from>
    <xdr:to>
      <xdr:col>18</xdr:col>
      <xdr:colOff>601980</xdr:colOff>
      <xdr:row>49</xdr:row>
      <xdr:rowOff>45720</xdr:rowOff>
    </xdr:to>
    <xdr:graphicFrame macro="">
      <xdr:nvGraphicFramePr>
        <xdr:cNvPr id="677376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9</xdr:row>
      <xdr:rowOff>7620</xdr:rowOff>
    </xdr:from>
    <xdr:to>
      <xdr:col>8</xdr:col>
      <xdr:colOff>502920</xdr:colOff>
      <xdr:row>27</xdr:row>
      <xdr:rowOff>91440</xdr:rowOff>
    </xdr:to>
    <xdr:graphicFrame macro="">
      <xdr:nvGraphicFramePr>
        <xdr:cNvPr id="677888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121920</xdr:colOff>
      <xdr:row>28</xdr:row>
      <xdr:rowOff>60960</xdr:rowOff>
    </xdr:from>
    <xdr:to>
      <xdr:col>8</xdr:col>
      <xdr:colOff>495300</xdr:colOff>
      <xdr:row>47</xdr:row>
      <xdr:rowOff>83820</xdr:rowOff>
    </xdr:to>
    <xdr:graphicFrame macro="">
      <xdr:nvGraphicFramePr>
        <xdr:cNvPr id="677888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121920</xdr:colOff>
      <xdr:row>48</xdr:row>
      <xdr:rowOff>129540</xdr:rowOff>
    </xdr:from>
    <xdr:to>
      <xdr:col>8</xdr:col>
      <xdr:colOff>480060</xdr:colOff>
      <xdr:row>68</xdr:row>
      <xdr:rowOff>22860</xdr:rowOff>
    </xdr:to>
    <xdr:graphicFrame macro="">
      <xdr:nvGraphicFramePr>
        <xdr:cNvPr id="677888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69</xdr:row>
      <xdr:rowOff>53340</xdr:rowOff>
    </xdr:from>
    <xdr:to>
      <xdr:col>8</xdr:col>
      <xdr:colOff>480060</xdr:colOff>
      <xdr:row>88</xdr:row>
      <xdr:rowOff>76200</xdr:rowOff>
    </xdr:to>
    <xdr:graphicFrame macro="">
      <xdr:nvGraphicFramePr>
        <xdr:cNvPr id="677888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yiceladriana@hotmail.com" TargetMode="External"/><Relationship Id="rId3" Type="http://schemas.openxmlformats.org/officeDocument/2006/relationships/hyperlink" Target="mailto:orientacionescolarrgh@gmail.com" TargetMode="External"/><Relationship Id="rId7" Type="http://schemas.openxmlformats.org/officeDocument/2006/relationships/hyperlink" Target="mailto:laurarangelfuentes@gmail.com" TargetMode="External"/><Relationship Id="rId2" Type="http://schemas.openxmlformats.org/officeDocument/2006/relationships/hyperlink" Target="mailto:luisrodrigo.0903@gmail.com" TargetMode="External"/><Relationship Id="rId1" Type="http://schemas.openxmlformats.org/officeDocument/2006/relationships/hyperlink" Target="mailto:colrafaelgarciaherreros_rural@semcucuta.gov.co" TargetMode="External"/><Relationship Id="rId6" Type="http://schemas.openxmlformats.org/officeDocument/2006/relationships/hyperlink" Target="mailto:mai.paez@gmail.com" TargetMode="External"/><Relationship Id="rId11" Type="http://schemas.openxmlformats.org/officeDocument/2006/relationships/drawing" Target="../drawings/drawing1.xml"/><Relationship Id="rId5" Type="http://schemas.openxmlformats.org/officeDocument/2006/relationships/hyperlink" Target="mailto:semcucuta_71724252@yahoo.es" TargetMode="External"/><Relationship Id="rId10" Type="http://schemas.openxmlformats.org/officeDocument/2006/relationships/printerSettings" Target="../printerSettings/printerSettings1.bin"/><Relationship Id="rId4" Type="http://schemas.openxmlformats.org/officeDocument/2006/relationships/hyperlink" Target="mailto:diazur33@gmail.com" TargetMode="External"/><Relationship Id="rId9" Type="http://schemas.openxmlformats.org/officeDocument/2006/relationships/hyperlink" Target="mailto:diazur33@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17" Type="http://schemas.openxmlformats.org/officeDocument/2006/relationships/hyperlink" Target="mailto:colrafaelgarciaherreros_rural@semcucuta.gov.co" TargetMode="External"/><Relationship Id="rId21" Type="http://schemas.openxmlformats.org/officeDocument/2006/relationships/hyperlink" Target="mailto:colrafaelgarciaherreros_rural@semcucuta.gov.co" TargetMode="External"/><Relationship Id="rId42" Type="http://schemas.openxmlformats.org/officeDocument/2006/relationships/hyperlink" Target="mailto:colrafaelgarciaherreros_rural@semcucuta.gov.co" TargetMode="External"/><Relationship Id="rId63" Type="http://schemas.openxmlformats.org/officeDocument/2006/relationships/hyperlink" Target="mailto:colrafaelgarciaherreros_rural@semcucuta.gov.co" TargetMode="External"/><Relationship Id="rId84" Type="http://schemas.openxmlformats.org/officeDocument/2006/relationships/hyperlink" Target="mailto:colrafaelgarciaherreros_rural@semcucuta.gov.co" TargetMode="External"/><Relationship Id="rId138" Type="http://schemas.openxmlformats.org/officeDocument/2006/relationships/hyperlink" Target="mailto:colrafaelgarciaherreros_rural@semcucuta.gov.co" TargetMode="External"/><Relationship Id="rId159" Type="http://schemas.openxmlformats.org/officeDocument/2006/relationships/hyperlink" Target="mailto:educalberto01@hotmail.com" TargetMode="External"/><Relationship Id="rId170" Type="http://schemas.openxmlformats.org/officeDocument/2006/relationships/hyperlink" Target="mailto:educalberto01@hotmail.com" TargetMode="External"/><Relationship Id="rId107" Type="http://schemas.openxmlformats.org/officeDocument/2006/relationships/hyperlink" Target="mailto:itrghrural@gmail.com" TargetMode="External"/><Relationship Id="rId11" Type="http://schemas.openxmlformats.org/officeDocument/2006/relationships/hyperlink" Target="mailto:orientacionescolarrgh@gmail.com" TargetMode="External"/><Relationship Id="rId32" Type="http://schemas.openxmlformats.org/officeDocument/2006/relationships/hyperlink" Target="mailto:colrafaelgarciaherreros_rural@semcucuta.gov.co" TargetMode="External"/><Relationship Id="rId53" Type="http://schemas.openxmlformats.org/officeDocument/2006/relationships/hyperlink" Target="mailto:colrafaelgarciaherreros_rural@semcucuta.gov.co" TargetMode="External"/><Relationship Id="rId74" Type="http://schemas.openxmlformats.org/officeDocument/2006/relationships/hyperlink" Target="mailto:itrghrural@gmail.com" TargetMode="External"/><Relationship Id="rId128" Type="http://schemas.openxmlformats.org/officeDocument/2006/relationships/hyperlink" Target="mailto:colrafaelgarciaherreros_rural@semcucuta.gov.co" TargetMode="External"/><Relationship Id="rId149" Type="http://schemas.openxmlformats.org/officeDocument/2006/relationships/hyperlink" Target="mailto:colrafaelgarciaherreros_rural@semcucuta.gov.co" TargetMode="External"/><Relationship Id="rId5" Type="http://schemas.openxmlformats.org/officeDocument/2006/relationships/hyperlink" Target="mailto:colrafaelgarciaherreros_rural@yahoo.es" TargetMode="External"/><Relationship Id="rId95" Type="http://schemas.openxmlformats.org/officeDocument/2006/relationships/hyperlink" Target="mailto:itrghrural@gmail.com" TargetMode="External"/><Relationship Id="rId160" Type="http://schemas.openxmlformats.org/officeDocument/2006/relationships/hyperlink" Target="mailto:educalberto01@hotmail.com" TargetMode="External"/><Relationship Id="rId22" Type="http://schemas.openxmlformats.org/officeDocument/2006/relationships/hyperlink" Target="mailto:colrafaelgarciaherreros_rural@semcucuta.gov.co" TargetMode="External"/><Relationship Id="rId43" Type="http://schemas.openxmlformats.org/officeDocument/2006/relationships/hyperlink" Target="mailto:colrafaelgarciaherreros_rural@semcucuta.gov.co" TargetMode="External"/><Relationship Id="rId64" Type="http://schemas.openxmlformats.org/officeDocument/2006/relationships/hyperlink" Target="mailto:itrghrural@gmail.com" TargetMode="External"/><Relationship Id="rId118" Type="http://schemas.openxmlformats.org/officeDocument/2006/relationships/hyperlink" Target="mailto:colrafaelgarciaherreros_rural@semcucuta.gov.co" TargetMode="External"/><Relationship Id="rId139" Type="http://schemas.openxmlformats.org/officeDocument/2006/relationships/hyperlink" Target="mailto:colrafaelgarciaherreros_rural@semcucuta.gov.co" TargetMode="External"/><Relationship Id="rId85" Type="http://schemas.openxmlformats.org/officeDocument/2006/relationships/hyperlink" Target="mailto:colrafaelgarciaherreros_rural@semcucuta.gov.co" TargetMode="External"/><Relationship Id="rId150" Type="http://schemas.openxmlformats.org/officeDocument/2006/relationships/hyperlink" Target="mailto:colrafaelgarciaherreros_rural@semcucuta.gov.co" TargetMode="External"/><Relationship Id="rId171" Type="http://schemas.openxmlformats.org/officeDocument/2006/relationships/printerSettings" Target="../printerSettings/printerSettings13.bin"/><Relationship Id="rId12" Type="http://schemas.openxmlformats.org/officeDocument/2006/relationships/hyperlink" Target="mailto:orientacionescolarrgh@gmail.com" TargetMode="External"/><Relationship Id="rId33" Type="http://schemas.openxmlformats.org/officeDocument/2006/relationships/hyperlink" Target="mailto:itrghrural@gmail.com" TargetMode="External"/><Relationship Id="rId108" Type="http://schemas.openxmlformats.org/officeDocument/2006/relationships/hyperlink" Target="mailto:colrafaelgarciaherreros_rural@semcucuta.gov.co" TargetMode="External"/><Relationship Id="rId129" Type="http://schemas.openxmlformats.org/officeDocument/2006/relationships/hyperlink" Target="mailto:colrafaelgarciaherreros_rural@semcucuta.gov.co" TargetMode="External"/><Relationship Id="rId54" Type="http://schemas.openxmlformats.org/officeDocument/2006/relationships/hyperlink" Target="mailto:colrafaelgarciaherreros_rural@semcucuta.gov.co" TargetMode="External"/><Relationship Id="rId75" Type="http://schemas.openxmlformats.org/officeDocument/2006/relationships/hyperlink" Target="mailto:itrghrural@gmail.com" TargetMode="External"/><Relationship Id="rId96" Type="http://schemas.openxmlformats.org/officeDocument/2006/relationships/hyperlink" Target="mailto:itrghrural@gmail.com" TargetMode="External"/><Relationship Id="rId140" Type="http://schemas.openxmlformats.org/officeDocument/2006/relationships/hyperlink" Target="mailto:colrafaelgarciaherreros_rural@semcucuta.gov.co" TargetMode="External"/><Relationship Id="rId161" Type="http://schemas.openxmlformats.org/officeDocument/2006/relationships/hyperlink" Target="mailto:itrghrural@gmail.com" TargetMode="External"/><Relationship Id="rId1" Type="http://schemas.openxmlformats.org/officeDocument/2006/relationships/hyperlink" Target="mailto:colrafaelgarciaherreros_rural@semcucuta.gov.co" TargetMode="External"/><Relationship Id="rId6" Type="http://schemas.openxmlformats.org/officeDocument/2006/relationships/hyperlink" Target="mailto:colrafaelgarciaherreros_rural@yahoo.es" TargetMode="External"/><Relationship Id="rId23" Type="http://schemas.openxmlformats.org/officeDocument/2006/relationships/hyperlink" Target="mailto:itrghrural@gmail.com" TargetMode="External"/><Relationship Id="rId28" Type="http://schemas.openxmlformats.org/officeDocument/2006/relationships/hyperlink" Target="mailto:colrafaelgarciaherreros_rural@semcucuta.gov.co" TargetMode="External"/><Relationship Id="rId49" Type="http://schemas.openxmlformats.org/officeDocument/2006/relationships/hyperlink" Target="mailto:colrafaelgarciaherreros_rural@semcucuta.gov.co" TargetMode="External"/><Relationship Id="rId114" Type="http://schemas.openxmlformats.org/officeDocument/2006/relationships/hyperlink" Target="mailto:colrafaelgarciaherreros_rural@semcucuta.gov.co" TargetMode="External"/><Relationship Id="rId119" Type="http://schemas.openxmlformats.org/officeDocument/2006/relationships/hyperlink" Target="mailto:colrafaelgarciaherreros_rural@semcucuta.gov.co" TargetMode="External"/><Relationship Id="rId44" Type="http://schemas.openxmlformats.org/officeDocument/2006/relationships/hyperlink" Target="mailto:colrafaelgarciaherreros_rural@semcucuta.gov.co" TargetMode="External"/><Relationship Id="rId60" Type="http://schemas.openxmlformats.org/officeDocument/2006/relationships/hyperlink" Target="mailto:colrafaelgarciaherreros_rural@semcucuta.gov.co" TargetMode="External"/><Relationship Id="rId65" Type="http://schemas.openxmlformats.org/officeDocument/2006/relationships/hyperlink" Target="mailto:itrghrural@gmail.com" TargetMode="External"/><Relationship Id="rId81" Type="http://schemas.openxmlformats.org/officeDocument/2006/relationships/hyperlink" Target="mailto:colrafaelgarciaherreros_rural@semcucuta.gov.co" TargetMode="External"/><Relationship Id="rId86" Type="http://schemas.openxmlformats.org/officeDocument/2006/relationships/hyperlink" Target="mailto:colrafaelgarciaherreros_rural@semcucuta.gov.co" TargetMode="External"/><Relationship Id="rId130" Type="http://schemas.openxmlformats.org/officeDocument/2006/relationships/hyperlink" Target="mailto:colrafaelgarciaherreros_rural@semcucuta.gov.co" TargetMode="External"/><Relationship Id="rId135" Type="http://schemas.openxmlformats.org/officeDocument/2006/relationships/hyperlink" Target="mailto:colrafaelgarciaherreros_rural@semcucuta.gov.co" TargetMode="External"/><Relationship Id="rId151" Type="http://schemas.openxmlformats.org/officeDocument/2006/relationships/hyperlink" Target="mailto:colrafaelgarciaherreros_rural@semcucuta.gov.co" TargetMode="External"/><Relationship Id="rId156" Type="http://schemas.openxmlformats.org/officeDocument/2006/relationships/hyperlink" Target="mailto:itrghrural@gmail.com" TargetMode="External"/><Relationship Id="rId172" Type="http://schemas.openxmlformats.org/officeDocument/2006/relationships/vmlDrawing" Target="../drawings/vmlDrawing3.vml"/><Relationship Id="rId13" Type="http://schemas.openxmlformats.org/officeDocument/2006/relationships/hyperlink" Target="mailto:itrghrural@gmail.com" TargetMode="External"/><Relationship Id="rId18" Type="http://schemas.openxmlformats.org/officeDocument/2006/relationships/hyperlink" Target="mailto:colrafaelgarciaherreros_rural@semcucuta.gov.co" TargetMode="External"/><Relationship Id="rId39" Type="http://schemas.openxmlformats.org/officeDocument/2006/relationships/hyperlink" Target="mailto:colrafaelgarciaherreros_rural@semcucuta.gov.co" TargetMode="External"/><Relationship Id="rId109" Type="http://schemas.openxmlformats.org/officeDocument/2006/relationships/hyperlink" Target="mailto:colrafaelgarciaherreros_rural@semcucuta.gov.co" TargetMode="External"/><Relationship Id="rId34" Type="http://schemas.openxmlformats.org/officeDocument/2006/relationships/hyperlink" Target="mailto:itrghrural@gmail.com" TargetMode="External"/><Relationship Id="rId50" Type="http://schemas.openxmlformats.org/officeDocument/2006/relationships/hyperlink" Target="mailto:colrafaelgarciaherreros_rural@semcucuta.gov.co" TargetMode="External"/><Relationship Id="rId55" Type="http://schemas.openxmlformats.org/officeDocument/2006/relationships/hyperlink" Target="mailto:colrafaelgarciaherreros_rural@semcucuta.gov.co" TargetMode="External"/><Relationship Id="rId76" Type="http://schemas.openxmlformats.org/officeDocument/2006/relationships/hyperlink" Target="mailto:itrghrural@gmail.com" TargetMode="External"/><Relationship Id="rId97" Type="http://schemas.openxmlformats.org/officeDocument/2006/relationships/hyperlink" Target="mailto:itrghrural@gmail.com" TargetMode="External"/><Relationship Id="rId104" Type="http://schemas.openxmlformats.org/officeDocument/2006/relationships/hyperlink" Target="mailto:itrghrural@gmail.com" TargetMode="External"/><Relationship Id="rId120" Type="http://schemas.openxmlformats.org/officeDocument/2006/relationships/hyperlink" Target="mailto:colrafaelgarciaherreros_rural@semcucuta.gov.co" TargetMode="External"/><Relationship Id="rId125" Type="http://schemas.openxmlformats.org/officeDocument/2006/relationships/hyperlink" Target="mailto:colrafaelgarciaherreros_rural@semcucuta.gov.co" TargetMode="External"/><Relationship Id="rId141" Type="http://schemas.openxmlformats.org/officeDocument/2006/relationships/hyperlink" Target="mailto:colrafaelgarciaherreros_rural@semcucuta.gov.co" TargetMode="External"/><Relationship Id="rId146" Type="http://schemas.openxmlformats.org/officeDocument/2006/relationships/hyperlink" Target="mailto:colrafaelgarciaherreros_rural@semcucuta.gov.co" TargetMode="External"/><Relationship Id="rId167" Type="http://schemas.openxmlformats.org/officeDocument/2006/relationships/hyperlink" Target="mailto:educalberto01@hotmail.com" TargetMode="External"/><Relationship Id="rId7" Type="http://schemas.openxmlformats.org/officeDocument/2006/relationships/hyperlink" Target="mailto:educalberto01@hotmail.com" TargetMode="External"/><Relationship Id="rId71" Type="http://schemas.openxmlformats.org/officeDocument/2006/relationships/hyperlink" Target="mailto:itrghrural@gmail.com" TargetMode="External"/><Relationship Id="rId92" Type="http://schemas.openxmlformats.org/officeDocument/2006/relationships/hyperlink" Target="mailto:colrafaelgarciaherreros_rural@semcucuta.gov.co" TargetMode="External"/><Relationship Id="rId162" Type="http://schemas.openxmlformats.org/officeDocument/2006/relationships/hyperlink" Target="mailto:itrghrural@gmail.com" TargetMode="External"/><Relationship Id="rId2" Type="http://schemas.openxmlformats.org/officeDocument/2006/relationships/hyperlink" Target="mailto:educalberto01@hotmail.com" TargetMode="External"/><Relationship Id="rId29" Type="http://schemas.openxmlformats.org/officeDocument/2006/relationships/hyperlink" Target="mailto:itrghrural@gmail.com" TargetMode="External"/><Relationship Id="rId24" Type="http://schemas.openxmlformats.org/officeDocument/2006/relationships/hyperlink" Target="mailto:itrghrural@gmail.com" TargetMode="External"/><Relationship Id="rId40" Type="http://schemas.openxmlformats.org/officeDocument/2006/relationships/hyperlink" Target="mailto:colrafaelgarciaherreros_rural@semcucuta.gov.co" TargetMode="External"/><Relationship Id="rId45" Type="http://schemas.openxmlformats.org/officeDocument/2006/relationships/hyperlink" Target="mailto:colrafaelgarciaherreros_rural@semcucuta.gov.co" TargetMode="External"/><Relationship Id="rId66" Type="http://schemas.openxmlformats.org/officeDocument/2006/relationships/hyperlink" Target="mailto:itrghrural@gmail.com" TargetMode="External"/><Relationship Id="rId87" Type="http://schemas.openxmlformats.org/officeDocument/2006/relationships/hyperlink" Target="mailto:colrafaelgarciaherreros_rural@semcucuta.gov.co" TargetMode="External"/><Relationship Id="rId110" Type="http://schemas.openxmlformats.org/officeDocument/2006/relationships/hyperlink" Target="mailto:colrafaelgarciaherreros_rural@semcucuta.gov.co" TargetMode="External"/><Relationship Id="rId115" Type="http://schemas.openxmlformats.org/officeDocument/2006/relationships/hyperlink" Target="mailto:colrafaelgarciaherreros_rural@semcucuta.gov.co" TargetMode="External"/><Relationship Id="rId131" Type="http://schemas.openxmlformats.org/officeDocument/2006/relationships/hyperlink" Target="mailto:colrafaelgarciaherreros_rural@semcucuta.gov.co" TargetMode="External"/><Relationship Id="rId136" Type="http://schemas.openxmlformats.org/officeDocument/2006/relationships/hyperlink" Target="mailto:colrafaelgarciaherreros_rural@semcucuta.gov.co" TargetMode="External"/><Relationship Id="rId157" Type="http://schemas.openxmlformats.org/officeDocument/2006/relationships/hyperlink" Target="mailto:educalberto01@hotmail.com" TargetMode="External"/><Relationship Id="rId61" Type="http://schemas.openxmlformats.org/officeDocument/2006/relationships/hyperlink" Target="mailto:colrafaelgarciaherreros_rural@semcucuta.gov.co" TargetMode="External"/><Relationship Id="rId82" Type="http://schemas.openxmlformats.org/officeDocument/2006/relationships/hyperlink" Target="mailto:colrafaelgarciaherreros_rural@semcucuta.gov.co" TargetMode="External"/><Relationship Id="rId152" Type="http://schemas.openxmlformats.org/officeDocument/2006/relationships/hyperlink" Target="mailto:colrafaelgarciaherreros_rural@semcucuta.gov.co" TargetMode="External"/><Relationship Id="rId173" Type="http://schemas.openxmlformats.org/officeDocument/2006/relationships/comments" Target="../comments3.xml"/><Relationship Id="rId19" Type="http://schemas.openxmlformats.org/officeDocument/2006/relationships/hyperlink" Target="mailto:colrafaelgarciaherreros_rural@semcucuta.gov.co" TargetMode="External"/><Relationship Id="rId14" Type="http://schemas.openxmlformats.org/officeDocument/2006/relationships/hyperlink" Target="mailto:colrafaelgarciaherreros_rural@yahoo.es" TargetMode="External"/><Relationship Id="rId30" Type="http://schemas.openxmlformats.org/officeDocument/2006/relationships/hyperlink" Target="mailto:colrafaelgarciaherreros_rural@semcucuta.gov.co" TargetMode="External"/><Relationship Id="rId35" Type="http://schemas.openxmlformats.org/officeDocument/2006/relationships/hyperlink" Target="mailto:itrghrural@gmail.com" TargetMode="External"/><Relationship Id="rId56" Type="http://schemas.openxmlformats.org/officeDocument/2006/relationships/hyperlink" Target="mailto:itrghrural@gmail.com" TargetMode="External"/><Relationship Id="rId77" Type="http://schemas.openxmlformats.org/officeDocument/2006/relationships/hyperlink" Target="mailto:itrghrural@gmail.com" TargetMode="External"/><Relationship Id="rId100" Type="http://schemas.openxmlformats.org/officeDocument/2006/relationships/hyperlink" Target="mailto:itrghrural@gmail.com" TargetMode="External"/><Relationship Id="rId105" Type="http://schemas.openxmlformats.org/officeDocument/2006/relationships/hyperlink" Target="mailto:colrafaelgarciaherreros_rural@semcucuta.gov.co" TargetMode="External"/><Relationship Id="rId126" Type="http://schemas.openxmlformats.org/officeDocument/2006/relationships/hyperlink" Target="mailto:itrghrural@gmail.com" TargetMode="External"/><Relationship Id="rId147" Type="http://schemas.openxmlformats.org/officeDocument/2006/relationships/hyperlink" Target="mailto:colrafaelgarciaherreros_rural@semcucuta.gov.co" TargetMode="External"/><Relationship Id="rId168" Type="http://schemas.openxmlformats.org/officeDocument/2006/relationships/hyperlink" Target="mailto:educalberto01@hotmail.com" TargetMode="External"/><Relationship Id="rId8" Type="http://schemas.openxmlformats.org/officeDocument/2006/relationships/hyperlink" Target="mailto:educalberto01@hotmail.com" TargetMode="External"/><Relationship Id="rId51" Type="http://schemas.openxmlformats.org/officeDocument/2006/relationships/hyperlink" Target="mailto:colrafaelgarciaherreros_rural@semcucuta.gov.co" TargetMode="External"/><Relationship Id="rId72" Type="http://schemas.openxmlformats.org/officeDocument/2006/relationships/hyperlink" Target="mailto:itrghrural@gmail.com" TargetMode="External"/><Relationship Id="rId93" Type="http://schemas.openxmlformats.org/officeDocument/2006/relationships/hyperlink" Target="mailto:colrafaelgarciaherreros_rural@semcucuta.gov.co" TargetMode="External"/><Relationship Id="rId98" Type="http://schemas.openxmlformats.org/officeDocument/2006/relationships/hyperlink" Target="mailto:itrghrural@gmail.com" TargetMode="External"/><Relationship Id="rId121" Type="http://schemas.openxmlformats.org/officeDocument/2006/relationships/hyperlink" Target="mailto:colrafaelgarciaherreros_rural@semcucuta.gov.co" TargetMode="External"/><Relationship Id="rId142" Type="http://schemas.openxmlformats.org/officeDocument/2006/relationships/hyperlink" Target="mailto:colrafaelgarciaherreros_rural@semcucuta.gov.co" TargetMode="External"/><Relationship Id="rId163" Type="http://schemas.openxmlformats.org/officeDocument/2006/relationships/hyperlink" Target="mailto:educalberto01@hotmail.com" TargetMode="External"/><Relationship Id="rId3" Type="http://schemas.openxmlformats.org/officeDocument/2006/relationships/hyperlink" Target="mailto:orientacionescolarrgh@gmail.com" TargetMode="External"/><Relationship Id="rId25" Type="http://schemas.openxmlformats.org/officeDocument/2006/relationships/hyperlink" Target="mailto:colrafaelgarciaherreros_rural@yahoo.es" TargetMode="External"/><Relationship Id="rId46" Type="http://schemas.openxmlformats.org/officeDocument/2006/relationships/hyperlink" Target="mailto:colrafaelgarciaherreros_rural@semcucuta.gov.co" TargetMode="External"/><Relationship Id="rId67" Type="http://schemas.openxmlformats.org/officeDocument/2006/relationships/hyperlink" Target="mailto:itrghrural@gmail.com" TargetMode="External"/><Relationship Id="rId116" Type="http://schemas.openxmlformats.org/officeDocument/2006/relationships/hyperlink" Target="mailto:colrafaelgarciaherreros_rural@semcucuta.gov.co" TargetMode="External"/><Relationship Id="rId137" Type="http://schemas.openxmlformats.org/officeDocument/2006/relationships/hyperlink" Target="mailto:colrafaelgarciaherreros_rural@semcucuta.gov.co" TargetMode="External"/><Relationship Id="rId158" Type="http://schemas.openxmlformats.org/officeDocument/2006/relationships/hyperlink" Target="mailto:educalberto01@hotmail.com" TargetMode="External"/><Relationship Id="rId20" Type="http://schemas.openxmlformats.org/officeDocument/2006/relationships/hyperlink" Target="mailto:colrafaelgarciaherreros_rural@semcucuta.gov.co" TargetMode="External"/><Relationship Id="rId41" Type="http://schemas.openxmlformats.org/officeDocument/2006/relationships/hyperlink" Target="mailto:colrafaelgarciaherreros_rural@semcucuta.gov.co" TargetMode="External"/><Relationship Id="rId62" Type="http://schemas.openxmlformats.org/officeDocument/2006/relationships/hyperlink" Target="mailto:colrafaelgarciaherreros_rural@semcucuta.gov.co" TargetMode="External"/><Relationship Id="rId83" Type="http://schemas.openxmlformats.org/officeDocument/2006/relationships/hyperlink" Target="mailto:colrafaelgarciaherreros_rural@semcucuta.gov.co" TargetMode="External"/><Relationship Id="rId88" Type="http://schemas.openxmlformats.org/officeDocument/2006/relationships/hyperlink" Target="mailto:colrafaelgarciaherreros_rural@semcucuta.gov.co" TargetMode="External"/><Relationship Id="rId111" Type="http://schemas.openxmlformats.org/officeDocument/2006/relationships/hyperlink" Target="mailto:colrafaelgarciaherreros_rural@semcucuta.gov.co" TargetMode="External"/><Relationship Id="rId132" Type="http://schemas.openxmlformats.org/officeDocument/2006/relationships/hyperlink" Target="mailto:colrafaelgarciaherreros_rural@semcucuta.gov.co" TargetMode="External"/><Relationship Id="rId153" Type="http://schemas.openxmlformats.org/officeDocument/2006/relationships/hyperlink" Target="mailto:colrafaelgarciaherreros_rural@semcucuta.gov.co" TargetMode="External"/><Relationship Id="rId15" Type="http://schemas.openxmlformats.org/officeDocument/2006/relationships/hyperlink" Target="mailto:pangelrincon@hotmail.com" TargetMode="External"/><Relationship Id="rId36" Type="http://schemas.openxmlformats.org/officeDocument/2006/relationships/hyperlink" Target="mailto:colrafaelgarciaherreros_rural@semcucuta.gov.co" TargetMode="External"/><Relationship Id="rId57" Type="http://schemas.openxmlformats.org/officeDocument/2006/relationships/hyperlink" Target="mailto:colrafaelgarciaherreros_rural@semcucuta.gov.co" TargetMode="External"/><Relationship Id="rId106" Type="http://schemas.openxmlformats.org/officeDocument/2006/relationships/hyperlink" Target="mailto:itrghrural@gmail.com" TargetMode="External"/><Relationship Id="rId127" Type="http://schemas.openxmlformats.org/officeDocument/2006/relationships/hyperlink" Target="mailto:itrghrural@gmail.com" TargetMode="External"/><Relationship Id="rId10" Type="http://schemas.openxmlformats.org/officeDocument/2006/relationships/hyperlink" Target="mailto:colrafaelgarciaherreros_rural@yahoo.es" TargetMode="External"/><Relationship Id="rId31" Type="http://schemas.openxmlformats.org/officeDocument/2006/relationships/hyperlink" Target="mailto:colrafaelgarciaherreros_rural@semcucuta.gov.co" TargetMode="External"/><Relationship Id="rId52" Type="http://schemas.openxmlformats.org/officeDocument/2006/relationships/hyperlink" Target="mailto:itrghrural@gmail.com" TargetMode="External"/><Relationship Id="rId73" Type="http://schemas.openxmlformats.org/officeDocument/2006/relationships/hyperlink" Target="mailto:itrghrural@gmail.com" TargetMode="External"/><Relationship Id="rId78" Type="http://schemas.openxmlformats.org/officeDocument/2006/relationships/hyperlink" Target="mailto:itrghrural@gmail.com" TargetMode="External"/><Relationship Id="rId94" Type="http://schemas.openxmlformats.org/officeDocument/2006/relationships/hyperlink" Target="mailto:colrafaelgarciaherreros_rural@semcucuta.gov.co" TargetMode="External"/><Relationship Id="rId99" Type="http://schemas.openxmlformats.org/officeDocument/2006/relationships/hyperlink" Target="mailto:itrghrural@gmail.com" TargetMode="External"/><Relationship Id="rId101" Type="http://schemas.openxmlformats.org/officeDocument/2006/relationships/hyperlink" Target="mailto:itrghrural@gmail.com" TargetMode="External"/><Relationship Id="rId122" Type="http://schemas.openxmlformats.org/officeDocument/2006/relationships/hyperlink" Target="mailto:colrafaelgarciaherreros_rural@semcucuta.gov.co" TargetMode="External"/><Relationship Id="rId143" Type="http://schemas.openxmlformats.org/officeDocument/2006/relationships/hyperlink" Target="mailto:colrafaelgarciaherreros_rural@semcucuta.gov.co" TargetMode="External"/><Relationship Id="rId148" Type="http://schemas.openxmlformats.org/officeDocument/2006/relationships/hyperlink" Target="mailto:colrafaelgarciaherreros_rural@semcucuta.gov.co" TargetMode="External"/><Relationship Id="rId164" Type="http://schemas.openxmlformats.org/officeDocument/2006/relationships/hyperlink" Target="mailto:educalberto01@hotmail.com" TargetMode="External"/><Relationship Id="rId169" Type="http://schemas.openxmlformats.org/officeDocument/2006/relationships/hyperlink" Target="mailto:educalberto01@hotmail.com" TargetMode="External"/><Relationship Id="rId4" Type="http://schemas.openxmlformats.org/officeDocument/2006/relationships/hyperlink" Target="mailto:colrafaelgarciaherreros_rural@yahoo.es" TargetMode="External"/><Relationship Id="rId9" Type="http://schemas.openxmlformats.org/officeDocument/2006/relationships/hyperlink" Target="mailto:orientacionescolarrgh@gmail.com" TargetMode="External"/><Relationship Id="rId26" Type="http://schemas.openxmlformats.org/officeDocument/2006/relationships/hyperlink" Target="mailto:colrafaelgarciaherreros_rural@semcucuta.gov.co" TargetMode="External"/><Relationship Id="rId47" Type="http://schemas.openxmlformats.org/officeDocument/2006/relationships/hyperlink" Target="mailto:itrghrural@gmail.com" TargetMode="External"/><Relationship Id="rId68" Type="http://schemas.openxmlformats.org/officeDocument/2006/relationships/hyperlink" Target="mailto:itrghrural@gmail.com" TargetMode="External"/><Relationship Id="rId89" Type="http://schemas.openxmlformats.org/officeDocument/2006/relationships/hyperlink" Target="mailto:colrafaelgarciaherreros_rural@semcucuta.gov.co" TargetMode="External"/><Relationship Id="rId112" Type="http://schemas.openxmlformats.org/officeDocument/2006/relationships/hyperlink" Target="mailto:colrafaelgarciaherreros_rural@semcucuta.gov.co" TargetMode="External"/><Relationship Id="rId133" Type="http://schemas.openxmlformats.org/officeDocument/2006/relationships/hyperlink" Target="mailto:colrafaelgarciaherreros_rural@semcucuta.gov.co" TargetMode="External"/><Relationship Id="rId154" Type="http://schemas.openxmlformats.org/officeDocument/2006/relationships/hyperlink" Target="mailto:itrghrural@gmail.com" TargetMode="External"/><Relationship Id="rId16" Type="http://schemas.openxmlformats.org/officeDocument/2006/relationships/hyperlink" Target="mailto:colrafaelgarciaherreros_rural@semcucuta.gov.co" TargetMode="External"/><Relationship Id="rId37" Type="http://schemas.openxmlformats.org/officeDocument/2006/relationships/hyperlink" Target="mailto:colrafaelgarciaherreros_rural@semcucuta.gov.co" TargetMode="External"/><Relationship Id="rId58" Type="http://schemas.openxmlformats.org/officeDocument/2006/relationships/hyperlink" Target="mailto:colrafaelgarciaherreros_rural@semcucuta.gov.co" TargetMode="External"/><Relationship Id="rId79" Type="http://schemas.openxmlformats.org/officeDocument/2006/relationships/hyperlink" Target="mailto:itrghrural@gmail.com" TargetMode="External"/><Relationship Id="rId102" Type="http://schemas.openxmlformats.org/officeDocument/2006/relationships/hyperlink" Target="mailto:itrghrural@gmail.com" TargetMode="External"/><Relationship Id="rId123" Type="http://schemas.openxmlformats.org/officeDocument/2006/relationships/hyperlink" Target="mailto:colrafaelgarciaherreros_rural@semcucuta.gov.co" TargetMode="External"/><Relationship Id="rId144" Type="http://schemas.openxmlformats.org/officeDocument/2006/relationships/hyperlink" Target="mailto:colrafaelgarciaherreros_rural@semcucuta.gov.co" TargetMode="External"/><Relationship Id="rId90" Type="http://schemas.openxmlformats.org/officeDocument/2006/relationships/hyperlink" Target="mailto:colrafaelgarciaherreros_rural@semcucuta.gov.co" TargetMode="External"/><Relationship Id="rId165" Type="http://schemas.openxmlformats.org/officeDocument/2006/relationships/hyperlink" Target="mailto:educalberto01@hotmail.com" TargetMode="External"/><Relationship Id="rId27" Type="http://schemas.openxmlformats.org/officeDocument/2006/relationships/hyperlink" Target="mailto:colrafaelgarciaherreros_rural@yahoo.es" TargetMode="External"/><Relationship Id="rId48" Type="http://schemas.openxmlformats.org/officeDocument/2006/relationships/hyperlink" Target="mailto:colrafaelgarciaherreros_rural@semcucuta.gov.co" TargetMode="External"/><Relationship Id="rId69" Type="http://schemas.openxmlformats.org/officeDocument/2006/relationships/hyperlink" Target="mailto:itrghrural@gmail.com" TargetMode="External"/><Relationship Id="rId113" Type="http://schemas.openxmlformats.org/officeDocument/2006/relationships/hyperlink" Target="mailto:colrafaelgarciaherreros_rural@semcucuta.gov.co" TargetMode="External"/><Relationship Id="rId134" Type="http://schemas.openxmlformats.org/officeDocument/2006/relationships/hyperlink" Target="mailto:colrafaelgarciaherreros_rural@semcucuta.gov.co" TargetMode="External"/><Relationship Id="rId80" Type="http://schemas.openxmlformats.org/officeDocument/2006/relationships/hyperlink" Target="mailto:colrafaelgarciaherreros_rural@semcucuta.gov.co" TargetMode="External"/><Relationship Id="rId155" Type="http://schemas.openxmlformats.org/officeDocument/2006/relationships/hyperlink" Target="mailto:itrghrural@gmail.com" TargetMode="External"/><Relationship Id="rId17" Type="http://schemas.openxmlformats.org/officeDocument/2006/relationships/hyperlink" Target="mailto:colrafaelgarciaherreros_rural@semcucuta.gov.co" TargetMode="External"/><Relationship Id="rId38" Type="http://schemas.openxmlformats.org/officeDocument/2006/relationships/hyperlink" Target="mailto:itrghrural@gmail.com" TargetMode="External"/><Relationship Id="rId59" Type="http://schemas.openxmlformats.org/officeDocument/2006/relationships/hyperlink" Target="mailto:colrafaelgarciaherreros_rural@semcucuta.gov.co" TargetMode="External"/><Relationship Id="rId103" Type="http://schemas.openxmlformats.org/officeDocument/2006/relationships/hyperlink" Target="mailto:itrghrural@gmail.com" TargetMode="External"/><Relationship Id="rId124" Type="http://schemas.openxmlformats.org/officeDocument/2006/relationships/hyperlink" Target="mailto:colrafaelgarciaherreros_rural@semcucuta.gov.co" TargetMode="External"/><Relationship Id="rId70" Type="http://schemas.openxmlformats.org/officeDocument/2006/relationships/hyperlink" Target="mailto:itrghrural@gmail.com" TargetMode="External"/><Relationship Id="rId91" Type="http://schemas.openxmlformats.org/officeDocument/2006/relationships/hyperlink" Target="mailto:colrafaelgarciaherreros_rural@semcucuta.gov.co" TargetMode="External"/><Relationship Id="rId145" Type="http://schemas.openxmlformats.org/officeDocument/2006/relationships/hyperlink" Target="mailto:colrafaelgarciaherreros_rural@semcucuta.gov.co" TargetMode="External"/><Relationship Id="rId166" Type="http://schemas.openxmlformats.org/officeDocument/2006/relationships/hyperlink" Target="mailto:educalberto01@hot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17" Type="http://schemas.openxmlformats.org/officeDocument/2006/relationships/hyperlink" Target="mailto:colrafaelgarciaherreros_rural@semcucuta.gov.co" TargetMode="External"/><Relationship Id="rId21" Type="http://schemas.openxmlformats.org/officeDocument/2006/relationships/hyperlink" Target="mailto:colrafaelgarciaherreros_rural@semcucuta.gov.co" TargetMode="External"/><Relationship Id="rId42" Type="http://schemas.openxmlformats.org/officeDocument/2006/relationships/hyperlink" Target="mailto:colrafaelgarciaherreros_rural@semcucuta.gov.co" TargetMode="External"/><Relationship Id="rId63" Type="http://schemas.openxmlformats.org/officeDocument/2006/relationships/hyperlink" Target="mailto:itrghrural@gmail.com" TargetMode="External"/><Relationship Id="rId84" Type="http://schemas.openxmlformats.org/officeDocument/2006/relationships/hyperlink" Target="mailto:colrafaelgarciaherreros_rural@semcucuta.gov.co" TargetMode="External"/><Relationship Id="rId138" Type="http://schemas.openxmlformats.org/officeDocument/2006/relationships/hyperlink" Target="mailto:colrafaelgarciaherreros_rural@semcucuta.gov.co" TargetMode="External"/><Relationship Id="rId159" Type="http://schemas.openxmlformats.org/officeDocument/2006/relationships/hyperlink" Target="mailto:itrghrural@gmail.com" TargetMode="External"/><Relationship Id="rId170" Type="http://schemas.openxmlformats.org/officeDocument/2006/relationships/hyperlink" Target="mailto:itrghrural@gmail.com" TargetMode="External"/><Relationship Id="rId107" Type="http://schemas.openxmlformats.org/officeDocument/2006/relationships/hyperlink" Target="mailto:colrafaelgarciaherreros_rural@semcucuta.gov.co" TargetMode="External"/><Relationship Id="rId11" Type="http://schemas.openxmlformats.org/officeDocument/2006/relationships/hyperlink" Target="mailto:colrafaelgarciaherreros_rural@semcucuta.gov.co" TargetMode="External"/><Relationship Id="rId32" Type="http://schemas.openxmlformats.org/officeDocument/2006/relationships/hyperlink" Target="mailto:itrghrural@gmail.com" TargetMode="External"/><Relationship Id="rId53" Type="http://schemas.openxmlformats.org/officeDocument/2006/relationships/hyperlink" Target="mailto:colrafaelgarciaherreros_rural@semcucuta.gov.co" TargetMode="External"/><Relationship Id="rId74" Type="http://schemas.openxmlformats.org/officeDocument/2006/relationships/hyperlink" Target="mailto:colrafaelgarciaherreros_rural@semcucuta.gov.co" TargetMode="External"/><Relationship Id="rId128" Type="http://schemas.openxmlformats.org/officeDocument/2006/relationships/hyperlink" Target="mailto:colrafaelgarciaherreros_rural@semcucuta.gov.co" TargetMode="External"/><Relationship Id="rId149" Type="http://schemas.openxmlformats.org/officeDocument/2006/relationships/hyperlink" Target="mailto:itrghrural@gmail.com" TargetMode="External"/><Relationship Id="rId5" Type="http://schemas.openxmlformats.org/officeDocument/2006/relationships/hyperlink" Target="mailto:educalberto01@hotmail.com" TargetMode="External"/><Relationship Id="rId95" Type="http://schemas.openxmlformats.org/officeDocument/2006/relationships/hyperlink" Target="mailto:itrghrural@gmail.com" TargetMode="External"/><Relationship Id="rId160" Type="http://schemas.openxmlformats.org/officeDocument/2006/relationships/hyperlink" Target="mailto:itrghrural@gmail.com" TargetMode="External"/><Relationship Id="rId22" Type="http://schemas.openxmlformats.org/officeDocument/2006/relationships/hyperlink" Target="mailto:colrafaelgarciaherreros_rural@yahoo.es" TargetMode="External"/><Relationship Id="rId43" Type="http://schemas.openxmlformats.org/officeDocument/2006/relationships/hyperlink" Target="mailto:colrafaelgarciaherreros_rural@semcucuta.gov.co" TargetMode="External"/><Relationship Id="rId64" Type="http://schemas.openxmlformats.org/officeDocument/2006/relationships/hyperlink" Target="mailto:itrghrural@gmail.com" TargetMode="External"/><Relationship Id="rId118" Type="http://schemas.openxmlformats.org/officeDocument/2006/relationships/hyperlink" Target="mailto:colrafaelgarciaherreros_rural@semcucuta.gov.co" TargetMode="External"/><Relationship Id="rId139" Type="http://schemas.openxmlformats.org/officeDocument/2006/relationships/hyperlink" Target="mailto:colrafaelgarciaherreros_rural@semcucuta.gov.co" TargetMode="External"/><Relationship Id="rId85" Type="http://schemas.openxmlformats.org/officeDocument/2006/relationships/hyperlink" Target="mailto:colrafaelgarciaherreros_rural@semcucuta.gov.co" TargetMode="External"/><Relationship Id="rId150" Type="http://schemas.openxmlformats.org/officeDocument/2006/relationships/hyperlink" Target="mailto:itrghrural@gmail.com" TargetMode="External"/><Relationship Id="rId171" Type="http://schemas.openxmlformats.org/officeDocument/2006/relationships/hyperlink" Target="mailto:itrghrural@gmail.com" TargetMode="External"/><Relationship Id="rId12" Type="http://schemas.openxmlformats.org/officeDocument/2006/relationships/hyperlink" Target="mailto:colrafaelgarciaherreros_rural@semcucuta.gov.co" TargetMode="External"/><Relationship Id="rId33" Type="http://schemas.openxmlformats.org/officeDocument/2006/relationships/hyperlink" Target="mailto:colrafaelgarciaherreros_rural@semcucuta.gov.co" TargetMode="External"/><Relationship Id="rId108" Type="http://schemas.openxmlformats.org/officeDocument/2006/relationships/hyperlink" Target="mailto:colrafaelgarciaherreros_rural@semcucuta.gov.co" TargetMode="External"/><Relationship Id="rId129" Type="http://schemas.openxmlformats.org/officeDocument/2006/relationships/hyperlink" Target="mailto:colrafaelgarciaherreros_rural@semcucuta.gov.co" TargetMode="External"/><Relationship Id="rId54" Type="http://schemas.openxmlformats.org/officeDocument/2006/relationships/hyperlink" Target="mailto:colrafaelgarciaherreros_rural@semcucuta.gov.co" TargetMode="External"/><Relationship Id="rId75" Type="http://schemas.openxmlformats.org/officeDocument/2006/relationships/hyperlink" Target="mailto:colrafaelgarciaherreros_rural@semcucuta.gov.co" TargetMode="External"/><Relationship Id="rId96" Type="http://schemas.openxmlformats.org/officeDocument/2006/relationships/hyperlink" Target="mailto:itrghrural@gmail.com" TargetMode="External"/><Relationship Id="rId140" Type="http://schemas.openxmlformats.org/officeDocument/2006/relationships/hyperlink" Target="mailto:colrafaelgarciaherreros_rural@semcucuta.gov.co" TargetMode="External"/><Relationship Id="rId161" Type="http://schemas.openxmlformats.org/officeDocument/2006/relationships/hyperlink" Target="mailto:itrghrural@gmail.com" TargetMode="External"/><Relationship Id="rId1" Type="http://schemas.openxmlformats.org/officeDocument/2006/relationships/hyperlink" Target="mailto:colrafaelgarciaherreros_rural@semcucuta.gov.co" TargetMode="External"/><Relationship Id="rId6" Type="http://schemas.openxmlformats.org/officeDocument/2006/relationships/hyperlink" Target="mailto:educalberto01@hotmail.com" TargetMode="External"/><Relationship Id="rId23" Type="http://schemas.openxmlformats.org/officeDocument/2006/relationships/hyperlink" Target="mailto:colrafaelgarciaherreros_rural@semcucuta.gov.co" TargetMode="External"/><Relationship Id="rId28" Type="http://schemas.openxmlformats.org/officeDocument/2006/relationships/hyperlink" Target="mailto:itrghrural@gmail.com" TargetMode="External"/><Relationship Id="rId49" Type="http://schemas.openxmlformats.org/officeDocument/2006/relationships/hyperlink" Target="mailto:colrafaelgarciaherreros_rural@semcucuta.gov.co" TargetMode="External"/><Relationship Id="rId114" Type="http://schemas.openxmlformats.org/officeDocument/2006/relationships/hyperlink" Target="mailto:colrafaelgarciaherreros_rural@semcucuta.gov.co" TargetMode="External"/><Relationship Id="rId119" Type="http://schemas.openxmlformats.org/officeDocument/2006/relationships/hyperlink" Target="mailto:colrafaelgarciaherreros_rural@semcucuta.gov.co" TargetMode="External"/><Relationship Id="rId44" Type="http://schemas.openxmlformats.org/officeDocument/2006/relationships/hyperlink" Target="mailto:colrafaelgarciaherreros_rural@semcucuta.gov.co" TargetMode="External"/><Relationship Id="rId60" Type="http://schemas.openxmlformats.org/officeDocument/2006/relationships/hyperlink" Target="mailto:itrghrural@gmail.com" TargetMode="External"/><Relationship Id="rId65" Type="http://schemas.openxmlformats.org/officeDocument/2006/relationships/hyperlink" Target="mailto:itrghrural@gmail.com" TargetMode="External"/><Relationship Id="rId81" Type="http://schemas.openxmlformats.org/officeDocument/2006/relationships/hyperlink" Target="mailto:colrafaelgarciaherreros_rural@semcucuta.gov.co" TargetMode="External"/><Relationship Id="rId86" Type="http://schemas.openxmlformats.org/officeDocument/2006/relationships/hyperlink" Target="mailto:colrafaelgarciaherreros_rural@semcucuta.gov.co" TargetMode="External"/><Relationship Id="rId130" Type="http://schemas.openxmlformats.org/officeDocument/2006/relationships/hyperlink" Target="mailto:colrafaelgarciaherreros_rural@semcucuta.gov.co" TargetMode="External"/><Relationship Id="rId135" Type="http://schemas.openxmlformats.org/officeDocument/2006/relationships/hyperlink" Target="mailto:colrafaelgarciaherreros_rural@semcucuta.gov.co" TargetMode="External"/><Relationship Id="rId151" Type="http://schemas.openxmlformats.org/officeDocument/2006/relationships/hyperlink" Target="mailto:itrghrural@gmail.com" TargetMode="External"/><Relationship Id="rId156" Type="http://schemas.openxmlformats.org/officeDocument/2006/relationships/hyperlink" Target="mailto:itrghrural@gmail.com" TargetMode="External"/><Relationship Id="rId172" Type="http://schemas.openxmlformats.org/officeDocument/2006/relationships/hyperlink" Target="mailto:itrghrural@gmail.com" TargetMode="External"/><Relationship Id="rId13" Type="http://schemas.openxmlformats.org/officeDocument/2006/relationships/hyperlink" Target="mailto:colrafaelgarciaherreros_rural@semcucuta.gov.co" TargetMode="External"/><Relationship Id="rId18" Type="http://schemas.openxmlformats.org/officeDocument/2006/relationships/hyperlink" Target="mailto:itrghrural@gmail.com" TargetMode="External"/><Relationship Id="rId39" Type="http://schemas.openxmlformats.org/officeDocument/2006/relationships/hyperlink" Target="mailto:colrafaelgarciaherreros_rural@semcucuta.gov.co" TargetMode="External"/><Relationship Id="rId109" Type="http://schemas.openxmlformats.org/officeDocument/2006/relationships/hyperlink" Target="mailto:colrafaelgarciaherreros_rural@semcucuta.gov.co" TargetMode="External"/><Relationship Id="rId34" Type="http://schemas.openxmlformats.org/officeDocument/2006/relationships/hyperlink" Target="mailto:colrafaelgarciaherreros_rural@semcucuta.gov.co" TargetMode="External"/><Relationship Id="rId50" Type="http://schemas.openxmlformats.org/officeDocument/2006/relationships/hyperlink" Target="mailto:itrghrural@gmail.com" TargetMode="External"/><Relationship Id="rId55" Type="http://schemas.openxmlformats.org/officeDocument/2006/relationships/hyperlink" Target="mailto:colrafaelgarciaherreros_rural@semcucuta.gov.co" TargetMode="External"/><Relationship Id="rId76" Type="http://schemas.openxmlformats.org/officeDocument/2006/relationships/hyperlink" Target="mailto:colrafaelgarciaherreros_rural@semcucuta.gov.co" TargetMode="External"/><Relationship Id="rId97" Type="http://schemas.openxmlformats.org/officeDocument/2006/relationships/hyperlink" Target="mailto:itrghrural@gmail.com" TargetMode="External"/><Relationship Id="rId104" Type="http://schemas.openxmlformats.org/officeDocument/2006/relationships/hyperlink" Target="mailto:colrafaelgarciaherreros_rural@semcucuta.gov.co" TargetMode="External"/><Relationship Id="rId120" Type="http://schemas.openxmlformats.org/officeDocument/2006/relationships/hyperlink" Target="mailto:itrghrural@gmail.com" TargetMode="External"/><Relationship Id="rId125" Type="http://schemas.openxmlformats.org/officeDocument/2006/relationships/hyperlink" Target="mailto:colrafaelgarciaherreros_rural@semcucuta.gov.co" TargetMode="External"/><Relationship Id="rId141" Type="http://schemas.openxmlformats.org/officeDocument/2006/relationships/hyperlink" Target="mailto:colrafaelgarciaherreros_rural@semcucuta.gov.co" TargetMode="External"/><Relationship Id="rId146" Type="http://schemas.openxmlformats.org/officeDocument/2006/relationships/hyperlink" Target="mailto:colrafaelgarciaherreros_rural@semcucuta.gov.co" TargetMode="External"/><Relationship Id="rId167" Type="http://schemas.openxmlformats.org/officeDocument/2006/relationships/hyperlink" Target="mailto:itrghrural@gmail.com" TargetMode="External"/><Relationship Id="rId7" Type="http://schemas.openxmlformats.org/officeDocument/2006/relationships/hyperlink" Target="mailto:colrafaelgarciaherreros_rural@yahoo.es" TargetMode="External"/><Relationship Id="rId71" Type="http://schemas.openxmlformats.org/officeDocument/2006/relationships/hyperlink" Target="mailto:itrghrural@gmail.com" TargetMode="External"/><Relationship Id="rId92" Type="http://schemas.openxmlformats.org/officeDocument/2006/relationships/hyperlink" Target="mailto:itrghrural@gmail.com" TargetMode="External"/><Relationship Id="rId162" Type="http://schemas.openxmlformats.org/officeDocument/2006/relationships/hyperlink" Target="mailto:educalberto01@hotmail.com" TargetMode="External"/><Relationship Id="rId2" Type="http://schemas.openxmlformats.org/officeDocument/2006/relationships/hyperlink" Target="mailto:colrafaelgarciaherreros_rural@yahoo.es" TargetMode="External"/><Relationship Id="rId29" Type="http://schemas.openxmlformats.org/officeDocument/2006/relationships/hyperlink" Target="mailto:itrghrural@gmail.com" TargetMode="External"/><Relationship Id="rId24" Type="http://schemas.openxmlformats.org/officeDocument/2006/relationships/hyperlink" Target="mailto:itrghrural@gmail.com" TargetMode="External"/><Relationship Id="rId40" Type="http://schemas.openxmlformats.org/officeDocument/2006/relationships/hyperlink" Target="mailto:colrafaelgarciaherreros_rural@semcucuta.gov.co" TargetMode="External"/><Relationship Id="rId45" Type="http://schemas.openxmlformats.org/officeDocument/2006/relationships/hyperlink" Target="mailto:colrafaelgarciaherreros_rural@semcucuta.gov.co" TargetMode="External"/><Relationship Id="rId66" Type="http://schemas.openxmlformats.org/officeDocument/2006/relationships/hyperlink" Target="mailto:itrghrural@gmail.com" TargetMode="External"/><Relationship Id="rId87" Type="http://schemas.openxmlformats.org/officeDocument/2006/relationships/hyperlink" Target="mailto:colrafaelgarciaherreros_rural@semcucuta.gov.co" TargetMode="External"/><Relationship Id="rId110" Type="http://schemas.openxmlformats.org/officeDocument/2006/relationships/hyperlink" Target="mailto:colrafaelgarciaherreros_rural@semcucuta.gov.co" TargetMode="External"/><Relationship Id="rId115" Type="http://schemas.openxmlformats.org/officeDocument/2006/relationships/hyperlink" Target="mailto:colrafaelgarciaherreros_rural@semcucuta.gov.co" TargetMode="External"/><Relationship Id="rId131" Type="http://schemas.openxmlformats.org/officeDocument/2006/relationships/hyperlink" Target="mailto:colrafaelgarciaherreros_rural@semcucuta.gov.co" TargetMode="External"/><Relationship Id="rId136" Type="http://schemas.openxmlformats.org/officeDocument/2006/relationships/hyperlink" Target="mailto:colrafaelgarciaherreros_rural@semcucuta.gov.co" TargetMode="External"/><Relationship Id="rId157" Type="http://schemas.openxmlformats.org/officeDocument/2006/relationships/hyperlink" Target="mailto:itrghrural@gmail.com" TargetMode="External"/><Relationship Id="rId61" Type="http://schemas.openxmlformats.org/officeDocument/2006/relationships/hyperlink" Target="mailto:itrghrural@gmail.com" TargetMode="External"/><Relationship Id="rId82" Type="http://schemas.openxmlformats.org/officeDocument/2006/relationships/hyperlink" Target="mailto:colrafaelgarciaherreros_rural@semcucuta.gov.co" TargetMode="External"/><Relationship Id="rId152" Type="http://schemas.openxmlformats.org/officeDocument/2006/relationships/hyperlink" Target="mailto:itrghrural@gmail.com" TargetMode="External"/><Relationship Id="rId173" Type="http://schemas.openxmlformats.org/officeDocument/2006/relationships/hyperlink" Target="mailto:itrghrural@gmail.com" TargetMode="External"/><Relationship Id="rId19" Type="http://schemas.openxmlformats.org/officeDocument/2006/relationships/hyperlink" Target="mailto:itrghrural@gmail.com" TargetMode="External"/><Relationship Id="rId14" Type="http://schemas.openxmlformats.org/officeDocument/2006/relationships/hyperlink" Target="mailto:colrafaelgarciaherreros_rural@semcucuta.gov.co" TargetMode="External"/><Relationship Id="rId30" Type="http://schemas.openxmlformats.org/officeDocument/2006/relationships/hyperlink" Target="mailto:colrafaelgarciaherreros_rural@semcucuta.gov.co" TargetMode="External"/><Relationship Id="rId35" Type="http://schemas.openxmlformats.org/officeDocument/2006/relationships/hyperlink" Target="mailto:colrafaelgarciaherreros_rural@semcucuta.gov.co" TargetMode="External"/><Relationship Id="rId56" Type="http://schemas.openxmlformats.org/officeDocument/2006/relationships/hyperlink" Target="mailto:colrafaelgarciaherreros_rural@semcucuta.gov.co" TargetMode="External"/><Relationship Id="rId77" Type="http://schemas.openxmlformats.org/officeDocument/2006/relationships/hyperlink" Target="mailto:colrafaelgarciaherreros_rural@semcucuta.gov.co" TargetMode="External"/><Relationship Id="rId100" Type="http://schemas.openxmlformats.org/officeDocument/2006/relationships/hyperlink" Target="mailto:itrghrural@gmail.com" TargetMode="External"/><Relationship Id="rId105" Type="http://schemas.openxmlformats.org/officeDocument/2006/relationships/hyperlink" Target="mailto:colrafaelgarciaherreros_rural@semcucuta.gov.co" TargetMode="External"/><Relationship Id="rId126" Type="http://schemas.openxmlformats.org/officeDocument/2006/relationships/hyperlink" Target="mailto:colrafaelgarciaherreros_rural@semcucuta.gov.co" TargetMode="External"/><Relationship Id="rId147" Type="http://schemas.openxmlformats.org/officeDocument/2006/relationships/hyperlink" Target="mailto:colrafaelgarciaherreros_rural@semcucuta.gov.co" TargetMode="External"/><Relationship Id="rId168" Type="http://schemas.openxmlformats.org/officeDocument/2006/relationships/hyperlink" Target="mailto:itrghrural@gmail.com" TargetMode="External"/><Relationship Id="rId8" Type="http://schemas.openxmlformats.org/officeDocument/2006/relationships/hyperlink" Target="mailto:itrghrural@gmail.com" TargetMode="External"/><Relationship Id="rId51" Type="http://schemas.openxmlformats.org/officeDocument/2006/relationships/hyperlink" Target="mailto:colrafaelgarciaherreros_rural@semcucuta.gov.co" TargetMode="External"/><Relationship Id="rId72" Type="http://schemas.openxmlformats.org/officeDocument/2006/relationships/hyperlink" Target="mailto:itrghrural@gmail.com" TargetMode="External"/><Relationship Id="rId93" Type="http://schemas.openxmlformats.org/officeDocument/2006/relationships/hyperlink" Target="mailto:itrghrural@gmail.com" TargetMode="External"/><Relationship Id="rId98" Type="http://schemas.openxmlformats.org/officeDocument/2006/relationships/hyperlink" Target="mailto:itrghrural@gmail.com" TargetMode="External"/><Relationship Id="rId121" Type="http://schemas.openxmlformats.org/officeDocument/2006/relationships/hyperlink" Target="mailto:itrghrural@gmail.com" TargetMode="External"/><Relationship Id="rId142" Type="http://schemas.openxmlformats.org/officeDocument/2006/relationships/hyperlink" Target="mailto:colrafaelgarciaherreros_rural@semcucuta.gov.co" TargetMode="External"/><Relationship Id="rId163" Type="http://schemas.openxmlformats.org/officeDocument/2006/relationships/hyperlink" Target="mailto:educalberto01@hotmail.com" TargetMode="External"/><Relationship Id="rId3" Type="http://schemas.openxmlformats.org/officeDocument/2006/relationships/hyperlink" Target="mailto:colrafaelgarciaherreros_rural@yahoo.es" TargetMode="External"/><Relationship Id="rId25" Type="http://schemas.openxmlformats.org/officeDocument/2006/relationships/hyperlink" Target="mailto:colrafaelgarciaherreros_rural@semcucuta.gov.co" TargetMode="External"/><Relationship Id="rId46" Type="http://schemas.openxmlformats.org/officeDocument/2006/relationships/hyperlink" Target="mailto:itrghrural@gmail.com" TargetMode="External"/><Relationship Id="rId67" Type="http://schemas.openxmlformats.org/officeDocument/2006/relationships/hyperlink" Target="mailto:itrghrural@gmail.com" TargetMode="External"/><Relationship Id="rId116" Type="http://schemas.openxmlformats.org/officeDocument/2006/relationships/hyperlink" Target="mailto:colrafaelgarciaherreros_rural@semcucuta.gov.co" TargetMode="External"/><Relationship Id="rId137" Type="http://schemas.openxmlformats.org/officeDocument/2006/relationships/hyperlink" Target="mailto:colrafaelgarciaherreros_rural@semcucuta.gov.co" TargetMode="External"/><Relationship Id="rId158" Type="http://schemas.openxmlformats.org/officeDocument/2006/relationships/hyperlink" Target="mailto:itrghrural@gmail.com" TargetMode="External"/><Relationship Id="rId20" Type="http://schemas.openxmlformats.org/officeDocument/2006/relationships/hyperlink" Target="mailto:colrafaelgarciaherreros_rural@yahoo.es" TargetMode="External"/><Relationship Id="rId41" Type="http://schemas.openxmlformats.org/officeDocument/2006/relationships/hyperlink" Target="mailto:itrghrural@gmail.com" TargetMode="External"/><Relationship Id="rId62" Type="http://schemas.openxmlformats.org/officeDocument/2006/relationships/hyperlink" Target="mailto:itrghrural@gmail.com" TargetMode="External"/><Relationship Id="rId83" Type="http://schemas.openxmlformats.org/officeDocument/2006/relationships/hyperlink" Target="mailto:colrafaelgarciaherreros_rural@semcucuta.gov.co" TargetMode="External"/><Relationship Id="rId88" Type="http://schemas.openxmlformats.org/officeDocument/2006/relationships/hyperlink" Target="mailto:colrafaelgarciaherreros_rural@semcucuta.gov.co" TargetMode="External"/><Relationship Id="rId111" Type="http://schemas.openxmlformats.org/officeDocument/2006/relationships/hyperlink" Target="mailto:colrafaelgarciaherreros_rural@semcucuta.gov.co" TargetMode="External"/><Relationship Id="rId132" Type="http://schemas.openxmlformats.org/officeDocument/2006/relationships/hyperlink" Target="mailto:colrafaelgarciaherreros_rural@semcucuta.gov.co" TargetMode="External"/><Relationship Id="rId153" Type="http://schemas.openxmlformats.org/officeDocument/2006/relationships/hyperlink" Target="mailto:itrghrural@gmail.com" TargetMode="External"/><Relationship Id="rId174" Type="http://schemas.openxmlformats.org/officeDocument/2006/relationships/hyperlink" Target="mailto:itrghrural@gmail.com" TargetMode="External"/><Relationship Id="rId15" Type="http://schemas.openxmlformats.org/officeDocument/2006/relationships/hyperlink" Target="mailto:colrafaelgarciaherreros_rural@semcucuta.gov.co" TargetMode="External"/><Relationship Id="rId36" Type="http://schemas.openxmlformats.org/officeDocument/2006/relationships/hyperlink" Target="mailto:colrafaelgarciaherreros_rural@semcucuta.gov.co" TargetMode="External"/><Relationship Id="rId57" Type="http://schemas.openxmlformats.org/officeDocument/2006/relationships/hyperlink" Target="mailto:colrafaelgarciaherreros_rural@semcucuta.gov.co" TargetMode="External"/><Relationship Id="rId106" Type="http://schemas.openxmlformats.org/officeDocument/2006/relationships/hyperlink" Target="mailto:colrafaelgarciaherreros_rural@semcucuta.gov.co" TargetMode="External"/><Relationship Id="rId127" Type="http://schemas.openxmlformats.org/officeDocument/2006/relationships/hyperlink" Target="mailto:colrafaelgarciaherreros_rural@semcucuta.gov.co" TargetMode="External"/><Relationship Id="rId10" Type="http://schemas.openxmlformats.org/officeDocument/2006/relationships/hyperlink" Target="mailto:pangelrincon@hotmail.com" TargetMode="External"/><Relationship Id="rId31" Type="http://schemas.openxmlformats.org/officeDocument/2006/relationships/hyperlink" Target="mailto:colrafaelgarciaherreros_rural@semcucuta.gov.co" TargetMode="External"/><Relationship Id="rId52" Type="http://schemas.openxmlformats.org/officeDocument/2006/relationships/hyperlink" Target="mailto:colrafaelgarciaherreros_rural@semcucuta.gov.co" TargetMode="External"/><Relationship Id="rId73" Type="http://schemas.openxmlformats.org/officeDocument/2006/relationships/hyperlink" Target="mailto:itrghrural@gmail.com" TargetMode="External"/><Relationship Id="rId78" Type="http://schemas.openxmlformats.org/officeDocument/2006/relationships/hyperlink" Target="mailto:colrafaelgarciaherreros_rural@semcucuta.gov.co" TargetMode="External"/><Relationship Id="rId94" Type="http://schemas.openxmlformats.org/officeDocument/2006/relationships/hyperlink" Target="mailto:itrghrural@gmail.com" TargetMode="External"/><Relationship Id="rId99" Type="http://schemas.openxmlformats.org/officeDocument/2006/relationships/hyperlink" Target="mailto:colrafaelgarciaherreros_rural@semcucuta.gov.co" TargetMode="External"/><Relationship Id="rId101" Type="http://schemas.openxmlformats.org/officeDocument/2006/relationships/hyperlink" Target="mailto:itrghrural@gmail.com" TargetMode="External"/><Relationship Id="rId122" Type="http://schemas.openxmlformats.org/officeDocument/2006/relationships/hyperlink" Target="mailto:colrafaelgarciaherreros_rural@semcucuta.gov.co" TargetMode="External"/><Relationship Id="rId143" Type="http://schemas.openxmlformats.org/officeDocument/2006/relationships/hyperlink" Target="mailto:colrafaelgarciaherreros_rural@semcucuta.gov.co" TargetMode="External"/><Relationship Id="rId148" Type="http://schemas.openxmlformats.org/officeDocument/2006/relationships/hyperlink" Target="mailto:itrghrural@gmail.com" TargetMode="External"/><Relationship Id="rId164" Type="http://schemas.openxmlformats.org/officeDocument/2006/relationships/hyperlink" Target="mailto:colrafaelgarciaherreros_rural@semcucuta.gov.co" TargetMode="External"/><Relationship Id="rId169" Type="http://schemas.openxmlformats.org/officeDocument/2006/relationships/hyperlink" Target="mailto:itrghrural@gmail.com" TargetMode="External"/><Relationship Id="rId4" Type="http://schemas.openxmlformats.org/officeDocument/2006/relationships/hyperlink" Target="mailto:colrafaelgarciaherreros_rural@yahoo.es" TargetMode="External"/><Relationship Id="rId9" Type="http://schemas.openxmlformats.org/officeDocument/2006/relationships/hyperlink" Target="mailto:colrafaelgarciaherreros_rural@yahoo.es" TargetMode="External"/><Relationship Id="rId26" Type="http://schemas.openxmlformats.org/officeDocument/2006/relationships/hyperlink" Target="mailto:colrafaelgarciaherreros_rural@semcucuta.gov.co" TargetMode="External"/><Relationship Id="rId47" Type="http://schemas.openxmlformats.org/officeDocument/2006/relationships/hyperlink" Target="mailto:colrafaelgarciaherreros_rural@semcucuta.gov.co" TargetMode="External"/><Relationship Id="rId68" Type="http://schemas.openxmlformats.org/officeDocument/2006/relationships/hyperlink" Target="mailto:itrghrural@gmail.com" TargetMode="External"/><Relationship Id="rId89" Type="http://schemas.openxmlformats.org/officeDocument/2006/relationships/hyperlink" Target="mailto:itrghrural@gmail.com" TargetMode="External"/><Relationship Id="rId112" Type="http://schemas.openxmlformats.org/officeDocument/2006/relationships/hyperlink" Target="mailto:colrafaelgarciaherreros_rural@semcucuta.gov.co" TargetMode="External"/><Relationship Id="rId133" Type="http://schemas.openxmlformats.org/officeDocument/2006/relationships/hyperlink" Target="mailto:colrafaelgarciaherreros_rural@semcucuta.gov.co" TargetMode="External"/><Relationship Id="rId154" Type="http://schemas.openxmlformats.org/officeDocument/2006/relationships/hyperlink" Target="mailto:itrghrural@gmail.com" TargetMode="External"/><Relationship Id="rId175" Type="http://schemas.openxmlformats.org/officeDocument/2006/relationships/hyperlink" Target="mailto:itrghrural@gmail.com" TargetMode="External"/><Relationship Id="rId16" Type="http://schemas.openxmlformats.org/officeDocument/2006/relationships/hyperlink" Target="mailto:colrafaelgarciaherreros_rural@semcucuta.gov.co" TargetMode="External"/><Relationship Id="rId37" Type="http://schemas.openxmlformats.org/officeDocument/2006/relationships/hyperlink" Target="mailto:colrafaelgarciaherreros_rural@semcucuta.gov.co" TargetMode="External"/><Relationship Id="rId58" Type="http://schemas.openxmlformats.org/officeDocument/2006/relationships/hyperlink" Target="mailto:itrghrural@gmail.com" TargetMode="External"/><Relationship Id="rId79" Type="http://schemas.openxmlformats.org/officeDocument/2006/relationships/hyperlink" Target="mailto:colrafaelgarciaherreros_rural@semcucuta.gov.co" TargetMode="External"/><Relationship Id="rId102" Type="http://schemas.openxmlformats.org/officeDocument/2006/relationships/hyperlink" Target="mailto:colrafaelgarciaherreros_rural@semcucuta.gov.co" TargetMode="External"/><Relationship Id="rId123" Type="http://schemas.openxmlformats.org/officeDocument/2006/relationships/hyperlink" Target="mailto:colrafaelgarciaherreros_rural@semcucuta.gov.co" TargetMode="External"/><Relationship Id="rId144" Type="http://schemas.openxmlformats.org/officeDocument/2006/relationships/hyperlink" Target="mailto:colrafaelgarciaherreros_rural@semcucuta.gov.co" TargetMode="External"/><Relationship Id="rId90" Type="http://schemas.openxmlformats.org/officeDocument/2006/relationships/hyperlink" Target="mailto:itrghrural@gmail.com" TargetMode="External"/><Relationship Id="rId165" Type="http://schemas.openxmlformats.org/officeDocument/2006/relationships/hyperlink" Target="mailto:colrafaelgarciaherreros_rural@semcucuta.gov.co" TargetMode="External"/><Relationship Id="rId27" Type="http://schemas.openxmlformats.org/officeDocument/2006/relationships/hyperlink" Target="mailto:colrafaelgarciaherreros_rural@semcucuta.gov.co" TargetMode="External"/><Relationship Id="rId48" Type="http://schemas.openxmlformats.org/officeDocument/2006/relationships/hyperlink" Target="mailto:colrafaelgarciaherreros_rural@semcucuta.gov.co" TargetMode="External"/><Relationship Id="rId69" Type="http://schemas.openxmlformats.org/officeDocument/2006/relationships/hyperlink" Target="mailto:itrghrural@gmail.com" TargetMode="External"/><Relationship Id="rId113" Type="http://schemas.openxmlformats.org/officeDocument/2006/relationships/hyperlink" Target="mailto:colrafaelgarciaherreros_rural@semcucuta.gov.co" TargetMode="External"/><Relationship Id="rId134" Type="http://schemas.openxmlformats.org/officeDocument/2006/relationships/hyperlink" Target="mailto:colrafaelgarciaherreros_rural@semcucuta.gov.co" TargetMode="External"/><Relationship Id="rId80" Type="http://schemas.openxmlformats.org/officeDocument/2006/relationships/hyperlink" Target="mailto:colrafaelgarciaherreros_rural@semcucuta.gov.co" TargetMode="External"/><Relationship Id="rId155" Type="http://schemas.openxmlformats.org/officeDocument/2006/relationships/hyperlink" Target="mailto:itrghrural@gmail.com" TargetMode="External"/><Relationship Id="rId176" Type="http://schemas.openxmlformats.org/officeDocument/2006/relationships/printerSettings" Target="../printerSettings/printerSettings15.bin"/><Relationship Id="rId17" Type="http://schemas.openxmlformats.org/officeDocument/2006/relationships/hyperlink" Target="mailto:colrafaelgarciaherreros_rural@semcucuta.gov.co" TargetMode="External"/><Relationship Id="rId38" Type="http://schemas.openxmlformats.org/officeDocument/2006/relationships/hyperlink" Target="mailto:colrafaelgarciaherreros_rural@semcucuta.gov.co" TargetMode="External"/><Relationship Id="rId59" Type="http://schemas.openxmlformats.org/officeDocument/2006/relationships/hyperlink" Target="mailto:itrghrural@gmail.com" TargetMode="External"/><Relationship Id="rId103" Type="http://schemas.openxmlformats.org/officeDocument/2006/relationships/hyperlink" Target="mailto:colrafaelgarciaherreros_rural@semcucuta.gov.co" TargetMode="External"/><Relationship Id="rId124" Type="http://schemas.openxmlformats.org/officeDocument/2006/relationships/hyperlink" Target="mailto:colrafaelgarciaherreros_rural@semcucuta.gov.co" TargetMode="External"/><Relationship Id="rId70" Type="http://schemas.openxmlformats.org/officeDocument/2006/relationships/hyperlink" Target="mailto:itrghrural@gmail.com" TargetMode="External"/><Relationship Id="rId91" Type="http://schemas.openxmlformats.org/officeDocument/2006/relationships/hyperlink" Target="mailto:itrghrural@gmail.com" TargetMode="External"/><Relationship Id="rId145" Type="http://schemas.openxmlformats.org/officeDocument/2006/relationships/hyperlink" Target="mailto:colrafaelgarciaherreros_rural@semcucuta.gov.co" TargetMode="External"/><Relationship Id="rId166" Type="http://schemas.openxmlformats.org/officeDocument/2006/relationships/hyperlink" Target="mailto:educalberto01@hotmail.com"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17" Type="http://schemas.openxmlformats.org/officeDocument/2006/relationships/hyperlink" Target="mailto:laurarangelfuentes@gmail.com" TargetMode="External"/><Relationship Id="rId21" Type="http://schemas.openxmlformats.org/officeDocument/2006/relationships/hyperlink" Target="mailto:itrghrural@gmail.com" TargetMode="External"/><Relationship Id="rId42" Type="http://schemas.openxmlformats.org/officeDocument/2006/relationships/hyperlink" Target="mailto:itrghrural@gmail.com" TargetMode="External"/><Relationship Id="rId63" Type="http://schemas.openxmlformats.org/officeDocument/2006/relationships/hyperlink" Target="mailto:diazur33@gmail.com" TargetMode="External"/><Relationship Id="rId84" Type="http://schemas.openxmlformats.org/officeDocument/2006/relationships/hyperlink" Target="mailto:diazur33@gmail.com" TargetMode="External"/><Relationship Id="rId138" Type="http://schemas.openxmlformats.org/officeDocument/2006/relationships/hyperlink" Target="mailto:orientacionescolarrgh@gmail.com" TargetMode="External"/><Relationship Id="rId159" Type="http://schemas.openxmlformats.org/officeDocument/2006/relationships/hyperlink" Target="mailto:orientacionescolarrgh@gmail.com" TargetMode="External"/><Relationship Id="rId170" Type="http://schemas.openxmlformats.org/officeDocument/2006/relationships/hyperlink" Target="mailto:orientacionescolarrgh@gmail.com" TargetMode="External"/><Relationship Id="rId191" Type="http://schemas.openxmlformats.org/officeDocument/2006/relationships/hyperlink" Target="mailto:orientacionescolarrgh@gmail.com" TargetMode="External"/><Relationship Id="rId107" Type="http://schemas.openxmlformats.org/officeDocument/2006/relationships/hyperlink" Target="mailto:laurarangelfuentes@gmail.com" TargetMode="External"/><Relationship Id="rId11" Type="http://schemas.openxmlformats.org/officeDocument/2006/relationships/hyperlink" Target="mailto:luisrodrigo.0903@gmail.com" TargetMode="External"/><Relationship Id="rId32" Type="http://schemas.openxmlformats.org/officeDocument/2006/relationships/hyperlink" Target="mailto:diazur33@gmail.com" TargetMode="External"/><Relationship Id="rId53" Type="http://schemas.openxmlformats.org/officeDocument/2006/relationships/hyperlink" Target="mailto:diazur33@gmail.com" TargetMode="External"/><Relationship Id="rId74" Type="http://schemas.openxmlformats.org/officeDocument/2006/relationships/hyperlink" Target="mailto:diazur33@gmail.com" TargetMode="External"/><Relationship Id="rId128" Type="http://schemas.openxmlformats.org/officeDocument/2006/relationships/hyperlink" Target="mailto:itrghrural@gmail.com" TargetMode="External"/><Relationship Id="rId149" Type="http://schemas.openxmlformats.org/officeDocument/2006/relationships/hyperlink" Target="mailto:orientacionescolarrgh@gmail.com" TargetMode="External"/><Relationship Id="rId5" Type="http://schemas.openxmlformats.org/officeDocument/2006/relationships/hyperlink" Target="mailto:luisrodrigo.0903@gmail.com" TargetMode="External"/><Relationship Id="rId95" Type="http://schemas.openxmlformats.org/officeDocument/2006/relationships/hyperlink" Target="mailto:itrghrural@gmail.com" TargetMode="External"/><Relationship Id="rId160" Type="http://schemas.openxmlformats.org/officeDocument/2006/relationships/hyperlink" Target="mailto:orientacionescolarrgh@gmail.com" TargetMode="External"/><Relationship Id="rId181" Type="http://schemas.openxmlformats.org/officeDocument/2006/relationships/hyperlink" Target="mailto:orientacionescolarrgh@gmail.com" TargetMode="External"/><Relationship Id="rId22" Type="http://schemas.openxmlformats.org/officeDocument/2006/relationships/hyperlink" Target="mailto:orientacionescolarrgh@gmail.com" TargetMode="External"/><Relationship Id="rId43" Type="http://schemas.openxmlformats.org/officeDocument/2006/relationships/hyperlink" Target="mailto:itrghrural@gmail.com" TargetMode="External"/><Relationship Id="rId64" Type="http://schemas.openxmlformats.org/officeDocument/2006/relationships/hyperlink" Target="mailto:diazur33@gmail.com" TargetMode="External"/><Relationship Id="rId118" Type="http://schemas.openxmlformats.org/officeDocument/2006/relationships/hyperlink" Target="mailto:laurarangelfuentes@gmail.com" TargetMode="External"/><Relationship Id="rId139" Type="http://schemas.openxmlformats.org/officeDocument/2006/relationships/hyperlink" Target="mailto:orientacionescolarrgh@gmail.com" TargetMode="External"/><Relationship Id="rId85" Type="http://schemas.openxmlformats.org/officeDocument/2006/relationships/hyperlink" Target="mailto:itrghrural@gmail.com" TargetMode="External"/><Relationship Id="rId150" Type="http://schemas.openxmlformats.org/officeDocument/2006/relationships/hyperlink" Target="mailto:orientacionescolarrgh@gmail.com" TargetMode="External"/><Relationship Id="rId171" Type="http://schemas.openxmlformats.org/officeDocument/2006/relationships/hyperlink" Target="mailto:orientacionescolarrgh@gmail.com" TargetMode="External"/><Relationship Id="rId192" Type="http://schemas.openxmlformats.org/officeDocument/2006/relationships/hyperlink" Target="mailto:orientacionescolarrgh@gmail.com" TargetMode="External"/><Relationship Id="rId12" Type="http://schemas.openxmlformats.org/officeDocument/2006/relationships/hyperlink" Target="mailto:itrghrural@gmail.com" TargetMode="External"/><Relationship Id="rId33" Type="http://schemas.openxmlformats.org/officeDocument/2006/relationships/hyperlink" Target="mailto:itrghrural@gmail.com" TargetMode="External"/><Relationship Id="rId108" Type="http://schemas.openxmlformats.org/officeDocument/2006/relationships/hyperlink" Target="mailto:laurarangelfuentes@gmail.com" TargetMode="External"/><Relationship Id="rId129" Type="http://schemas.openxmlformats.org/officeDocument/2006/relationships/hyperlink" Target="mailto:itrghrural@gmail.com" TargetMode="External"/><Relationship Id="rId54" Type="http://schemas.openxmlformats.org/officeDocument/2006/relationships/hyperlink" Target="mailto:diazur33@gmail.com" TargetMode="External"/><Relationship Id="rId75" Type="http://schemas.openxmlformats.org/officeDocument/2006/relationships/hyperlink" Target="mailto:diazur33@gmail.com" TargetMode="External"/><Relationship Id="rId96" Type="http://schemas.openxmlformats.org/officeDocument/2006/relationships/hyperlink" Target="mailto:itrghrural@gmail.com" TargetMode="External"/><Relationship Id="rId140" Type="http://schemas.openxmlformats.org/officeDocument/2006/relationships/hyperlink" Target="mailto:orientacionescolarrgh@gmail.com" TargetMode="External"/><Relationship Id="rId161" Type="http://schemas.openxmlformats.org/officeDocument/2006/relationships/hyperlink" Target="mailto:orientacionescolarrgh@gmail.com" TargetMode="External"/><Relationship Id="rId182" Type="http://schemas.openxmlformats.org/officeDocument/2006/relationships/hyperlink" Target="mailto:orientacionescolarrgh@gmail.com" TargetMode="External"/><Relationship Id="rId6" Type="http://schemas.openxmlformats.org/officeDocument/2006/relationships/hyperlink" Target="mailto:diazur33@gmail.com" TargetMode="External"/><Relationship Id="rId23" Type="http://schemas.openxmlformats.org/officeDocument/2006/relationships/hyperlink" Target="mailto:luisrodrigo.0903@gmail.com" TargetMode="External"/><Relationship Id="rId119" Type="http://schemas.openxmlformats.org/officeDocument/2006/relationships/hyperlink" Target="mailto:luisrodrigo.0903@gmail.com" TargetMode="External"/><Relationship Id="rId44" Type="http://schemas.openxmlformats.org/officeDocument/2006/relationships/hyperlink" Target="mailto:itrghrural@gmail.com" TargetMode="External"/><Relationship Id="rId65" Type="http://schemas.openxmlformats.org/officeDocument/2006/relationships/hyperlink" Target="mailto:diazur33@gmail.com" TargetMode="External"/><Relationship Id="rId86" Type="http://schemas.openxmlformats.org/officeDocument/2006/relationships/hyperlink" Target="mailto:itrghrural@gmail.com" TargetMode="External"/><Relationship Id="rId130" Type="http://schemas.openxmlformats.org/officeDocument/2006/relationships/hyperlink" Target="mailto:orientacionescolarrgh@gmail.com" TargetMode="External"/><Relationship Id="rId151" Type="http://schemas.openxmlformats.org/officeDocument/2006/relationships/hyperlink" Target="mailto:orientacionescolarrgh@gmail.com" TargetMode="External"/><Relationship Id="rId172" Type="http://schemas.openxmlformats.org/officeDocument/2006/relationships/hyperlink" Target="mailto:orientacionescolarrgh@gmail.com" TargetMode="External"/><Relationship Id="rId193" Type="http://schemas.openxmlformats.org/officeDocument/2006/relationships/hyperlink" Target="mailto:orientacionescolarrgh@gmail.com" TargetMode="External"/><Relationship Id="rId13" Type="http://schemas.openxmlformats.org/officeDocument/2006/relationships/hyperlink" Target="mailto:itrghrural@gmail.com" TargetMode="External"/><Relationship Id="rId109" Type="http://schemas.openxmlformats.org/officeDocument/2006/relationships/hyperlink" Target="mailto:laurarangelfuentes@gmail.com" TargetMode="External"/><Relationship Id="rId34" Type="http://schemas.openxmlformats.org/officeDocument/2006/relationships/hyperlink" Target="mailto:itrghrural@gmail.com" TargetMode="External"/><Relationship Id="rId50" Type="http://schemas.openxmlformats.org/officeDocument/2006/relationships/hyperlink" Target="mailto:diazur33@gmail.com" TargetMode="External"/><Relationship Id="rId55" Type="http://schemas.openxmlformats.org/officeDocument/2006/relationships/hyperlink" Target="mailto:diazur33@gmail.com" TargetMode="External"/><Relationship Id="rId76" Type="http://schemas.openxmlformats.org/officeDocument/2006/relationships/hyperlink" Target="mailto:diazur33@gmail.com" TargetMode="External"/><Relationship Id="rId97" Type="http://schemas.openxmlformats.org/officeDocument/2006/relationships/hyperlink" Target="mailto:itrghrural@gmail.com" TargetMode="External"/><Relationship Id="rId104" Type="http://schemas.openxmlformats.org/officeDocument/2006/relationships/hyperlink" Target="mailto:itrghrural@gmail.com" TargetMode="External"/><Relationship Id="rId120" Type="http://schemas.openxmlformats.org/officeDocument/2006/relationships/hyperlink" Target="mailto:luisrodrigo.0903@gmail.com" TargetMode="External"/><Relationship Id="rId125" Type="http://schemas.openxmlformats.org/officeDocument/2006/relationships/hyperlink" Target="mailto:laurarangelfuentes@gmail.com" TargetMode="External"/><Relationship Id="rId141" Type="http://schemas.openxmlformats.org/officeDocument/2006/relationships/hyperlink" Target="mailto:orientacionescolarrgh@gmail.com" TargetMode="External"/><Relationship Id="rId146" Type="http://schemas.openxmlformats.org/officeDocument/2006/relationships/hyperlink" Target="mailto:orientacionescolarrgh@gmail.com" TargetMode="External"/><Relationship Id="rId167" Type="http://schemas.openxmlformats.org/officeDocument/2006/relationships/hyperlink" Target="mailto:orientacionescolarrgh@gmail.com" TargetMode="External"/><Relationship Id="rId188" Type="http://schemas.openxmlformats.org/officeDocument/2006/relationships/hyperlink" Target="mailto:orientacionescolarrgh@gmail.com" TargetMode="External"/><Relationship Id="rId7" Type="http://schemas.openxmlformats.org/officeDocument/2006/relationships/hyperlink" Target="mailto:itrghrural@gmail.com" TargetMode="External"/><Relationship Id="rId71" Type="http://schemas.openxmlformats.org/officeDocument/2006/relationships/hyperlink" Target="mailto:diazur33@gmail.com" TargetMode="External"/><Relationship Id="rId92" Type="http://schemas.openxmlformats.org/officeDocument/2006/relationships/hyperlink" Target="mailto:diazur33@gmail.com" TargetMode="External"/><Relationship Id="rId162" Type="http://schemas.openxmlformats.org/officeDocument/2006/relationships/hyperlink" Target="mailto:orientacionescolarrgh@gmail.com" TargetMode="External"/><Relationship Id="rId183" Type="http://schemas.openxmlformats.org/officeDocument/2006/relationships/hyperlink" Target="mailto:orientacionescolarrgh@gmail.com" TargetMode="External"/><Relationship Id="rId2" Type="http://schemas.openxmlformats.org/officeDocument/2006/relationships/hyperlink" Target="mailto:diazur33@gmail.com" TargetMode="External"/><Relationship Id="rId29" Type="http://schemas.openxmlformats.org/officeDocument/2006/relationships/hyperlink" Target="mailto:diazur33@gmail.com" TargetMode="External"/><Relationship Id="rId24" Type="http://schemas.openxmlformats.org/officeDocument/2006/relationships/hyperlink" Target="mailto:orientacionescolarrgh@gmail.com" TargetMode="External"/><Relationship Id="rId40" Type="http://schemas.openxmlformats.org/officeDocument/2006/relationships/hyperlink" Target="mailto:itrghrural@gmail.com" TargetMode="External"/><Relationship Id="rId45" Type="http://schemas.openxmlformats.org/officeDocument/2006/relationships/hyperlink" Target="mailto:diazur33@gmail.com" TargetMode="External"/><Relationship Id="rId66" Type="http://schemas.openxmlformats.org/officeDocument/2006/relationships/hyperlink" Target="mailto:diazur33@gmail.com" TargetMode="External"/><Relationship Id="rId87" Type="http://schemas.openxmlformats.org/officeDocument/2006/relationships/hyperlink" Target="mailto:diazur33@gmail.com" TargetMode="External"/><Relationship Id="rId110" Type="http://schemas.openxmlformats.org/officeDocument/2006/relationships/hyperlink" Target="mailto:laurarangelfuentes@gmail.com" TargetMode="External"/><Relationship Id="rId115" Type="http://schemas.openxmlformats.org/officeDocument/2006/relationships/hyperlink" Target="mailto:laurarangelfuentes@gmail.com" TargetMode="External"/><Relationship Id="rId131" Type="http://schemas.openxmlformats.org/officeDocument/2006/relationships/hyperlink" Target="mailto:orientacionescolarrgh@gmail.com" TargetMode="External"/><Relationship Id="rId136" Type="http://schemas.openxmlformats.org/officeDocument/2006/relationships/hyperlink" Target="mailto:orientacionescolarrgh@gmail.com" TargetMode="External"/><Relationship Id="rId157" Type="http://schemas.openxmlformats.org/officeDocument/2006/relationships/hyperlink" Target="mailto:orientacionescolarrgh@gmail.com" TargetMode="External"/><Relationship Id="rId178" Type="http://schemas.openxmlformats.org/officeDocument/2006/relationships/hyperlink" Target="mailto:orientacionescolarrgh@gmail.com" TargetMode="External"/><Relationship Id="rId61" Type="http://schemas.openxmlformats.org/officeDocument/2006/relationships/hyperlink" Target="mailto:diazur33@gmail.com" TargetMode="External"/><Relationship Id="rId82" Type="http://schemas.openxmlformats.org/officeDocument/2006/relationships/hyperlink" Target="mailto:itrghrural@gmail.com" TargetMode="External"/><Relationship Id="rId152" Type="http://schemas.openxmlformats.org/officeDocument/2006/relationships/hyperlink" Target="mailto:orientacionescolarrgh@gmail.com" TargetMode="External"/><Relationship Id="rId173" Type="http://schemas.openxmlformats.org/officeDocument/2006/relationships/hyperlink" Target="mailto:orientacionescolarrgh@gmail.com" TargetMode="External"/><Relationship Id="rId194" Type="http://schemas.openxmlformats.org/officeDocument/2006/relationships/hyperlink" Target="mailto:orientacionescolarrgh@gmail.com" TargetMode="External"/><Relationship Id="rId19" Type="http://schemas.openxmlformats.org/officeDocument/2006/relationships/hyperlink" Target="mailto:itrghrural@gmail.com" TargetMode="External"/><Relationship Id="rId14" Type="http://schemas.openxmlformats.org/officeDocument/2006/relationships/hyperlink" Target="mailto:itrghrural@gmail.com" TargetMode="External"/><Relationship Id="rId30" Type="http://schemas.openxmlformats.org/officeDocument/2006/relationships/hyperlink" Target="mailto:diazur33@gmail.com" TargetMode="External"/><Relationship Id="rId35" Type="http://schemas.openxmlformats.org/officeDocument/2006/relationships/hyperlink" Target="mailto:itrghrural@gmail.com" TargetMode="External"/><Relationship Id="rId56" Type="http://schemas.openxmlformats.org/officeDocument/2006/relationships/hyperlink" Target="mailto:luisrodrigo.0903@gmail.com" TargetMode="External"/><Relationship Id="rId77" Type="http://schemas.openxmlformats.org/officeDocument/2006/relationships/hyperlink" Target="mailto:diazur33@gmail.com" TargetMode="External"/><Relationship Id="rId100" Type="http://schemas.openxmlformats.org/officeDocument/2006/relationships/hyperlink" Target="mailto:diazur33@gmail.com" TargetMode="External"/><Relationship Id="rId105" Type="http://schemas.openxmlformats.org/officeDocument/2006/relationships/hyperlink" Target="mailto:itrghrural@gmail.com" TargetMode="External"/><Relationship Id="rId126" Type="http://schemas.openxmlformats.org/officeDocument/2006/relationships/hyperlink" Target="mailto:orientacionescolarrgh@gmail.com" TargetMode="External"/><Relationship Id="rId147" Type="http://schemas.openxmlformats.org/officeDocument/2006/relationships/hyperlink" Target="mailto:orientacionescolarrgh@gmail.com" TargetMode="External"/><Relationship Id="rId168" Type="http://schemas.openxmlformats.org/officeDocument/2006/relationships/hyperlink" Target="mailto:orientacionescolarrgh@gmail.com" TargetMode="External"/><Relationship Id="rId8" Type="http://schemas.openxmlformats.org/officeDocument/2006/relationships/hyperlink" Target="mailto:itrghrural@gmail.com" TargetMode="External"/><Relationship Id="rId51" Type="http://schemas.openxmlformats.org/officeDocument/2006/relationships/hyperlink" Target="mailto:luisrodrigo.0903@gmail.com" TargetMode="External"/><Relationship Id="rId72" Type="http://schemas.openxmlformats.org/officeDocument/2006/relationships/hyperlink" Target="mailto:diazur33@gmail.com" TargetMode="External"/><Relationship Id="rId93" Type="http://schemas.openxmlformats.org/officeDocument/2006/relationships/hyperlink" Target="mailto:diazur33@gmail.com" TargetMode="External"/><Relationship Id="rId98" Type="http://schemas.openxmlformats.org/officeDocument/2006/relationships/hyperlink" Target="mailto:itrghrural@gmail.com" TargetMode="External"/><Relationship Id="rId121" Type="http://schemas.openxmlformats.org/officeDocument/2006/relationships/hyperlink" Target="mailto:luisrodrigo.0903@gmail.com" TargetMode="External"/><Relationship Id="rId142" Type="http://schemas.openxmlformats.org/officeDocument/2006/relationships/hyperlink" Target="mailto:orientacionescolarrgh@gmail.com" TargetMode="External"/><Relationship Id="rId163" Type="http://schemas.openxmlformats.org/officeDocument/2006/relationships/hyperlink" Target="mailto:orientacionescolarrgh@gmail.com" TargetMode="External"/><Relationship Id="rId184" Type="http://schemas.openxmlformats.org/officeDocument/2006/relationships/hyperlink" Target="mailto:orientacionescolarrgh@gmail.com" TargetMode="External"/><Relationship Id="rId189" Type="http://schemas.openxmlformats.org/officeDocument/2006/relationships/hyperlink" Target="mailto:orientacionescolarrgh@gmail.com" TargetMode="External"/><Relationship Id="rId3" Type="http://schemas.openxmlformats.org/officeDocument/2006/relationships/hyperlink" Target="mailto:diazur33@gmail.com" TargetMode="External"/><Relationship Id="rId25" Type="http://schemas.openxmlformats.org/officeDocument/2006/relationships/hyperlink" Target="mailto:itrghrural@gmail.com" TargetMode="External"/><Relationship Id="rId46" Type="http://schemas.openxmlformats.org/officeDocument/2006/relationships/hyperlink" Target="mailto:diazur33@gmail.com" TargetMode="External"/><Relationship Id="rId67" Type="http://schemas.openxmlformats.org/officeDocument/2006/relationships/hyperlink" Target="mailto:diazur33@gmail.com" TargetMode="External"/><Relationship Id="rId116" Type="http://schemas.openxmlformats.org/officeDocument/2006/relationships/hyperlink" Target="mailto:laurarangelfuentes@gmail.com" TargetMode="External"/><Relationship Id="rId137" Type="http://schemas.openxmlformats.org/officeDocument/2006/relationships/hyperlink" Target="mailto:orientacionescolarrgh@gmail.com" TargetMode="External"/><Relationship Id="rId158" Type="http://schemas.openxmlformats.org/officeDocument/2006/relationships/hyperlink" Target="mailto:orientacionescolarrgh@gmail.com" TargetMode="External"/><Relationship Id="rId20" Type="http://schemas.openxmlformats.org/officeDocument/2006/relationships/hyperlink" Target="mailto:luisrodrigo.0903@gmail.com" TargetMode="External"/><Relationship Id="rId41" Type="http://schemas.openxmlformats.org/officeDocument/2006/relationships/hyperlink" Target="mailto:itrghrural@gmail.com" TargetMode="External"/><Relationship Id="rId62" Type="http://schemas.openxmlformats.org/officeDocument/2006/relationships/hyperlink" Target="mailto:diazur33@gmail.com" TargetMode="External"/><Relationship Id="rId83" Type="http://schemas.openxmlformats.org/officeDocument/2006/relationships/hyperlink" Target="mailto:itrghrural@gmail.com" TargetMode="External"/><Relationship Id="rId88" Type="http://schemas.openxmlformats.org/officeDocument/2006/relationships/hyperlink" Target="mailto:diazur33@gmail.com" TargetMode="External"/><Relationship Id="rId111" Type="http://schemas.openxmlformats.org/officeDocument/2006/relationships/hyperlink" Target="mailto:laurarangelfuentes@gmail.com" TargetMode="External"/><Relationship Id="rId132" Type="http://schemas.openxmlformats.org/officeDocument/2006/relationships/hyperlink" Target="mailto:orientacionescolarrgh@gmail.com" TargetMode="External"/><Relationship Id="rId153" Type="http://schemas.openxmlformats.org/officeDocument/2006/relationships/hyperlink" Target="mailto:orientacionescolarrgh@gmail.com" TargetMode="External"/><Relationship Id="rId174" Type="http://schemas.openxmlformats.org/officeDocument/2006/relationships/hyperlink" Target="mailto:orientacionescolarrgh@gmail.com" TargetMode="External"/><Relationship Id="rId179" Type="http://schemas.openxmlformats.org/officeDocument/2006/relationships/hyperlink" Target="mailto:orientacionescolarrgh@gmail.com" TargetMode="External"/><Relationship Id="rId195" Type="http://schemas.openxmlformats.org/officeDocument/2006/relationships/printerSettings" Target="../printerSettings/printerSettings17.bin"/><Relationship Id="rId190" Type="http://schemas.openxmlformats.org/officeDocument/2006/relationships/hyperlink" Target="mailto:orientacionescolarrgh@gmail.com" TargetMode="External"/><Relationship Id="rId15" Type="http://schemas.openxmlformats.org/officeDocument/2006/relationships/hyperlink" Target="mailto:itrghrural@gmail.com" TargetMode="External"/><Relationship Id="rId36" Type="http://schemas.openxmlformats.org/officeDocument/2006/relationships/hyperlink" Target="mailto:itrghrural@gmail.com" TargetMode="External"/><Relationship Id="rId57" Type="http://schemas.openxmlformats.org/officeDocument/2006/relationships/hyperlink" Target="mailto:luisrodrigo.0903@gmail.com" TargetMode="External"/><Relationship Id="rId106" Type="http://schemas.openxmlformats.org/officeDocument/2006/relationships/hyperlink" Target="mailto:laurarangelfuentes@gmail.com" TargetMode="External"/><Relationship Id="rId127" Type="http://schemas.openxmlformats.org/officeDocument/2006/relationships/hyperlink" Target="mailto:orientacionescolarrgh@gmail.com" TargetMode="External"/><Relationship Id="rId10" Type="http://schemas.openxmlformats.org/officeDocument/2006/relationships/hyperlink" Target="mailto:diazur33@gmail.com" TargetMode="External"/><Relationship Id="rId31" Type="http://schemas.openxmlformats.org/officeDocument/2006/relationships/hyperlink" Target="mailto:diazur33@gmail.com" TargetMode="External"/><Relationship Id="rId52" Type="http://schemas.openxmlformats.org/officeDocument/2006/relationships/hyperlink" Target="mailto:luisrodrigo.0903@gmail.com" TargetMode="External"/><Relationship Id="rId73" Type="http://schemas.openxmlformats.org/officeDocument/2006/relationships/hyperlink" Target="mailto:diazur33@gmail.com" TargetMode="External"/><Relationship Id="rId78" Type="http://schemas.openxmlformats.org/officeDocument/2006/relationships/hyperlink" Target="mailto:diazur33@gmail.com" TargetMode="External"/><Relationship Id="rId94" Type="http://schemas.openxmlformats.org/officeDocument/2006/relationships/hyperlink" Target="mailto:itrghrural@gmail.com" TargetMode="External"/><Relationship Id="rId99" Type="http://schemas.openxmlformats.org/officeDocument/2006/relationships/hyperlink" Target="mailto:itrghrural@gmail.com" TargetMode="External"/><Relationship Id="rId101" Type="http://schemas.openxmlformats.org/officeDocument/2006/relationships/hyperlink" Target="mailto:itrghrural@gmail.com" TargetMode="External"/><Relationship Id="rId122" Type="http://schemas.openxmlformats.org/officeDocument/2006/relationships/hyperlink" Target="mailto:luisrodrigo.0903@gmail.com" TargetMode="External"/><Relationship Id="rId143" Type="http://schemas.openxmlformats.org/officeDocument/2006/relationships/hyperlink" Target="mailto:orientacionescolarrgh@gmail.com" TargetMode="External"/><Relationship Id="rId148" Type="http://schemas.openxmlformats.org/officeDocument/2006/relationships/hyperlink" Target="mailto:orientacionescolarrgh@gmail.com" TargetMode="External"/><Relationship Id="rId164" Type="http://schemas.openxmlformats.org/officeDocument/2006/relationships/hyperlink" Target="mailto:orientacionescolarrgh@gmail.com" TargetMode="External"/><Relationship Id="rId169" Type="http://schemas.openxmlformats.org/officeDocument/2006/relationships/hyperlink" Target="mailto:orientacionescolarrgh@gmail.com" TargetMode="External"/><Relationship Id="rId185" Type="http://schemas.openxmlformats.org/officeDocument/2006/relationships/hyperlink" Target="mailto:orientacionescolarrgh@gmail.com" TargetMode="External"/><Relationship Id="rId4" Type="http://schemas.openxmlformats.org/officeDocument/2006/relationships/hyperlink" Target="mailto:diazur33@gmail.com" TargetMode="External"/><Relationship Id="rId9" Type="http://schemas.openxmlformats.org/officeDocument/2006/relationships/hyperlink" Target="mailto:luisrodrigo.0903@gmail.com" TargetMode="External"/><Relationship Id="rId180" Type="http://schemas.openxmlformats.org/officeDocument/2006/relationships/hyperlink" Target="mailto:orientacionescolarrgh@gmail.com" TargetMode="External"/><Relationship Id="rId26" Type="http://schemas.openxmlformats.org/officeDocument/2006/relationships/hyperlink" Target="mailto:itrghrural@gmail.com" TargetMode="External"/><Relationship Id="rId47" Type="http://schemas.openxmlformats.org/officeDocument/2006/relationships/hyperlink" Target="mailto:luisrodrigo.0903@gmail.com" TargetMode="External"/><Relationship Id="rId68" Type="http://schemas.openxmlformats.org/officeDocument/2006/relationships/hyperlink" Target="mailto:diazur33@gmail.com" TargetMode="External"/><Relationship Id="rId89" Type="http://schemas.openxmlformats.org/officeDocument/2006/relationships/hyperlink" Target="mailto:diazur33@gmail.com" TargetMode="External"/><Relationship Id="rId112" Type="http://schemas.openxmlformats.org/officeDocument/2006/relationships/hyperlink" Target="mailto:laurarangelfuentes@gmail.com" TargetMode="External"/><Relationship Id="rId133" Type="http://schemas.openxmlformats.org/officeDocument/2006/relationships/hyperlink" Target="mailto:orientacionescolarrgh@gmail.com" TargetMode="External"/><Relationship Id="rId154" Type="http://schemas.openxmlformats.org/officeDocument/2006/relationships/hyperlink" Target="mailto:orientacionescolarrgh@gmail.com" TargetMode="External"/><Relationship Id="rId175" Type="http://schemas.openxmlformats.org/officeDocument/2006/relationships/hyperlink" Target="mailto:orientacionescolarrgh@gmail.com" TargetMode="External"/><Relationship Id="rId16" Type="http://schemas.openxmlformats.org/officeDocument/2006/relationships/hyperlink" Target="mailto:itrghrural@gmail.com" TargetMode="External"/><Relationship Id="rId37" Type="http://schemas.openxmlformats.org/officeDocument/2006/relationships/hyperlink" Target="mailto:itrghrural@gmail.com" TargetMode="External"/><Relationship Id="rId58" Type="http://schemas.openxmlformats.org/officeDocument/2006/relationships/hyperlink" Target="mailto:luisrodrigo.0903@gmail.com" TargetMode="External"/><Relationship Id="rId79" Type="http://schemas.openxmlformats.org/officeDocument/2006/relationships/hyperlink" Target="mailto:diazur33@gmail.com" TargetMode="External"/><Relationship Id="rId102" Type="http://schemas.openxmlformats.org/officeDocument/2006/relationships/hyperlink" Target="mailto:diazur33@gmail.com" TargetMode="External"/><Relationship Id="rId123" Type="http://schemas.openxmlformats.org/officeDocument/2006/relationships/hyperlink" Target="mailto:luisrodrigo.0903@gmail.com" TargetMode="External"/><Relationship Id="rId144" Type="http://schemas.openxmlformats.org/officeDocument/2006/relationships/hyperlink" Target="mailto:orientacionescolarrgh@gmail.com" TargetMode="External"/><Relationship Id="rId90" Type="http://schemas.openxmlformats.org/officeDocument/2006/relationships/hyperlink" Target="mailto:diazur33@gmail.com" TargetMode="External"/><Relationship Id="rId165" Type="http://schemas.openxmlformats.org/officeDocument/2006/relationships/hyperlink" Target="mailto:orientacionescolarrgh@gmail.com" TargetMode="External"/><Relationship Id="rId186" Type="http://schemas.openxmlformats.org/officeDocument/2006/relationships/hyperlink" Target="mailto:orientacionescolarrgh@gmail.com" TargetMode="External"/><Relationship Id="rId27" Type="http://schemas.openxmlformats.org/officeDocument/2006/relationships/hyperlink" Target="mailto:diazur33@gmail.com" TargetMode="External"/><Relationship Id="rId48" Type="http://schemas.openxmlformats.org/officeDocument/2006/relationships/hyperlink" Target="mailto:luisrodrigo.0903@gmail.com" TargetMode="External"/><Relationship Id="rId69" Type="http://schemas.openxmlformats.org/officeDocument/2006/relationships/hyperlink" Target="mailto:diazur33@gmail.com" TargetMode="External"/><Relationship Id="rId113" Type="http://schemas.openxmlformats.org/officeDocument/2006/relationships/hyperlink" Target="mailto:laurarangelfuentes@gmail.com" TargetMode="External"/><Relationship Id="rId134" Type="http://schemas.openxmlformats.org/officeDocument/2006/relationships/hyperlink" Target="mailto:orientacionescolarrgh@gmail.com" TargetMode="External"/><Relationship Id="rId80" Type="http://schemas.openxmlformats.org/officeDocument/2006/relationships/hyperlink" Target="mailto:diazur33@gmail.com" TargetMode="External"/><Relationship Id="rId155" Type="http://schemas.openxmlformats.org/officeDocument/2006/relationships/hyperlink" Target="mailto:orientacionescolarrgh@gmail.com" TargetMode="External"/><Relationship Id="rId176" Type="http://schemas.openxmlformats.org/officeDocument/2006/relationships/hyperlink" Target="mailto:orientacionescolarrgh@gmail.com" TargetMode="External"/><Relationship Id="rId17" Type="http://schemas.openxmlformats.org/officeDocument/2006/relationships/hyperlink" Target="mailto:laurarangelfuentes@gmail.com" TargetMode="External"/><Relationship Id="rId38" Type="http://schemas.openxmlformats.org/officeDocument/2006/relationships/hyperlink" Target="mailto:itrghrural@gmail.com" TargetMode="External"/><Relationship Id="rId59" Type="http://schemas.openxmlformats.org/officeDocument/2006/relationships/hyperlink" Target="mailto:luisrodrigo.0903@gmail.com" TargetMode="External"/><Relationship Id="rId103" Type="http://schemas.openxmlformats.org/officeDocument/2006/relationships/hyperlink" Target="mailto:laurarangelfuentes@gmail.com" TargetMode="External"/><Relationship Id="rId124" Type="http://schemas.openxmlformats.org/officeDocument/2006/relationships/hyperlink" Target="mailto:luisrodrigo.0903@gmail.com" TargetMode="External"/><Relationship Id="rId70" Type="http://schemas.openxmlformats.org/officeDocument/2006/relationships/hyperlink" Target="mailto:diazur33@gmail.com" TargetMode="External"/><Relationship Id="rId91" Type="http://schemas.openxmlformats.org/officeDocument/2006/relationships/hyperlink" Target="mailto:diazur33@gmail.com" TargetMode="External"/><Relationship Id="rId145" Type="http://schemas.openxmlformats.org/officeDocument/2006/relationships/hyperlink" Target="mailto:orientacionescolarrgh@gmail.com" TargetMode="External"/><Relationship Id="rId166" Type="http://schemas.openxmlformats.org/officeDocument/2006/relationships/hyperlink" Target="mailto:orientacionescolarrgh@gmail.com" TargetMode="External"/><Relationship Id="rId187" Type="http://schemas.openxmlformats.org/officeDocument/2006/relationships/hyperlink" Target="mailto:orientacionescolarrgh@gmail.com" TargetMode="External"/><Relationship Id="rId1" Type="http://schemas.openxmlformats.org/officeDocument/2006/relationships/hyperlink" Target="mailto:luisrodrigo.0903@gmail.com" TargetMode="External"/><Relationship Id="rId28" Type="http://schemas.openxmlformats.org/officeDocument/2006/relationships/hyperlink" Target="mailto:diazur33@gmail.com" TargetMode="External"/><Relationship Id="rId49" Type="http://schemas.openxmlformats.org/officeDocument/2006/relationships/hyperlink" Target="mailto:diazur33@gmail.com" TargetMode="External"/><Relationship Id="rId114" Type="http://schemas.openxmlformats.org/officeDocument/2006/relationships/hyperlink" Target="mailto:laurarangelfuentes@gmail.com" TargetMode="External"/><Relationship Id="rId60" Type="http://schemas.openxmlformats.org/officeDocument/2006/relationships/hyperlink" Target="mailto:luisrodrigo.0903@gmail.com" TargetMode="External"/><Relationship Id="rId81" Type="http://schemas.openxmlformats.org/officeDocument/2006/relationships/hyperlink" Target="mailto:diazur33@gmail.com" TargetMode="External"/><Relationship Id="rId135" Type="http://schemas.openxmlformats.org/officeDocument/2006/relationships/hyperlink" Target="mailto:orientacionescolarrgh@gmail.com" TargetMode="External"/><Relationship Id="rId156" Type="http://schemas.openxmlformats.org/officeDocument/2006/relationships/hyperlink" Target="mailto:orientacionescolarrgh@gmail.com" TargetMode="External"/><Relationship Id="rId177" Type="http://schemas.openxmlformats.org/officeDocument/2006/relationships/hyperlink" Target="mailto:orientacionescolarrgh@gmail.com" TargetMode="External"/><Relationship Id="rId18" Type="http://schemas.openxmlformats.org/officeDocument/2006/relationships/hyperlink" Target="mailto:luisrodrigo.0903@gmail.com" TargetMode="External"/><Relationship Id="rId39" Type="http://schemas.openxmlformats.org/officeDocument/2006/relationships/hyperlink" Target="mailto:itrghrur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28"/>
  <sheetViews>
    <sheetView tabSelected="1" view="pageLayout" zoomScaleNormal="100" workbookViewId="0">
      <selection activeCell="G14" sqref="G14:I14"/>
    </sheetView>
  </sheetViews>
  <sheetFormatPr baseColWidth="10" defaultColWidth="12" defaultRowHeight="13.8" x14ac:dyDescent="0.25"/>
  <cols>
    <col min="1" max="2" width="12" style="77"/>
    <col min="3" max="3" width="18.42578125" style="77" customWidth="1"/>
    <col min="4" max="4" width="24.7109375" style="77" customWidth="1"/>
    <col min="5" max="5" width="20" style="77" customWidth="1"/>
    <col min="6" max="6" width="5.85546875" style="77" customWidth="1"/>
    <col min="7" max="7" width="12.140625" style="77" customWidth="1"/>
    <col min="8" max="8" width="19" style="77" customWidth="1"/>
    <col min="9" max="9" width="25.140625" style="77" customWidth="1"/>
    <col min="10" max="16384" width="12" style="77"/>
  </cols>
  <sheetData>
    <row r="1" spans="1:9" ht="27" customHeight="1" x14ac:dyDescent="0.25">
      <c r="A1" s="234" t="s">
        <v>347</v>
      </c>
      <c r="B1" s="235"/>
      <c r="C1" s="248" t="s">
        <v>341</v>
      </c>
      <c r="D1" s="248"/>
      <c r="E1" s="248"/>
      <c r="F1" s="248"/>
      <c r="G1" s="248"/>
      <c r="H1" s="240" t="s">
        <v>339</v>
      </c>
      <c r="I1" s="241"/>
    </row>
    <row r="2" spans="1:9" ht="20.25" customHeight="1" x14ac:dyDescent="0.25">
      <c r="A2" s="236"/>
      <c r="B2" s="237"/>
      <c r="C2" s="248"/>
      <c r="D2" s="248"/>
      <c r="E2" s="248"/>
      <c r="F2" s="248"/>
      <c r="G2" s="248"/>
      <c r="H2" s="246" t="s">
        <v>338</v>
      </c>
      <c r="I2" s="247"/>
    </row>
    <row r="3" spans="1:9" ht="31.5" customHeight="1" x14ac:dyDescent="0.25">
      <c r="A3" s="238" t="s">
        <v>340</v>
      </c>
      <c r="B3" s="239"/>
      <c r="C3" s="219" t="s">
        <v>345</v>
      </c>
      <c r="D3" s="219"/>
      <c r="E3" s="219"/>
      <c r="F3" s="219"/>
      <c r="G3" s="219"/>
      <c r="H3" s="249" t="s">
        <v>346</v>
      </c>
      <c r="I3" s="250"/>
    </row>
    <row r="4" spans="1:9" ht="15" customHeight="1" x14ac:dyDescent="0.25">
      <c r="A4" s="277" t="s">
        <v>344</v>
      </c>
      <c r="B4" s="278"/>
      <c r="C4" s="242" t="s">
        <v>343</v>
      </c>
      <c r="D4" s="243"/>
      <c r="E4" s="243"/>
      <c r="F4" s="243"/>
      <c r="G4" s="243"/>
      <c r="H4" s="244" t="s">
        <v>342</v>
      </c>
      <c r="I4" s="245"/>
    </row>
    <row r="5" spans="1:9" ht="34.5" customHeight="1" thickBot="1" x14ac:dyDescent="0.3">
      <c r="A5" s="220" t="s">
        <v>177</v>
      </c>
      <c r="B5" s="221"/>
      <c r="C5" s="221"/>
      <c r="D5" s="221"/>
      <c r="E5" s="221"/>
      <c r="F5" s="221"/>
      <c r="G5" s="221"/>
      <c r="H5" s="221"/>
      <c r="I5" s="222"/>
    </row>
    <row r="6" spans="1:9" ht="23.25" customHeight="1" thickBot="1" x14ac:dyDescent="0.3">
      <c r="A6" s="223" t="s">
        <v>178</v>
      </c>
      <c r="B6" s="224"/>
      <c r="C6" s="224"/>
      <c r="D6" s="224"/>
      <c r="E6" s="225"/>
      <c r="F6" s="226" t="s">
        <v>179</v>
      </c>
      <c r="G6" s="227"/>
      <c r="H6" s="227"/>
      <c r="I6" s="228"/>
    </row>
    <row r="7" spans="1:9" ht="15" customHeight="1" thickBot="1" x14ac:dyDescent="0.3">
      <c r="A7" s="229" t="s">
        <v>692</v>
      </c>
      <c r="B7" s="230"/>
      <c r="C7" s="230"/>
      <c r="D7" s="230"/>
      <c r="E7" s="230"/>
      <c r="F7" s="231" t="s">
        <v>693</v>
      </c>
      <c r="G7" s="232"/>
      <c r="H7" s="232"/>
      <c r="I7" s="413"/>
    </row>
    <row r="8" spans="1:9" ht="15" customHeight="1" thickBot="1" x14ac:dyDescent="0.3">
      <c r="A8" s="410"/>
      <c r="B8" s="411"/>
      <c r="C8" s="411"/>
      <c r="D8" s="411"/>
      <c r="E8" s="412"/>
      <c r="F8" s="223" t="s">
        <v>180</v>
      </c>
      <c r="G8" s="233"/>
      <c r="H8" s="414">
        <v>254001009151</v>
      </c>
      <c r="I8" s="415"/>
    </row>
    <row r="9" spans="1:9" ht="20.100000000000001" customHeight="1" thickBot="1" x14ac:dyDescent="0.3">
      <c r="A9" s="279" t="s">
        <v>181</v>
      </c>
      <c r="B9" s="280"/>
      <c r="C9" s="416" t="s">
        <v>694</v>
      </c>
      <c r="D9" s="417"/>
      <c r="E9" s="418"/>
      <c r="F9" s="279" t="s">
        <v>182</v>
      </c>
      <c r="G9" s="280"/>
      <c r="H9" s="416" t="s">
        <v>695</v>
      </c>
      <c r="I9" s="418"/>
    </row>
    <row r="10" spans="1:9" ht="20.100000000000001" customHeight="1" thickBot="1" x14ac:dyDescent="0.3">
      <c r="A10" s="217" t="s">
        <v>183</v>
      </c>
      <c r="B10" s="218"/>
      <c r="C10" s="419" t="s">
        <v>661</v>
      </c>
      <c r="D10" s="420"/>
      <c r="E10" s="421"/>
      <c r="F10" s="213" t="s">
        <v>696</v>
      </c>
      <c r="G10" s="214"/>
      <c r="H10" s="422">
        <v>3163768045</v>
      </c>
      <c r="I10" s="423"/>
    </row>
    <row r="11" spans="1:9" ht="20.100000000000001" customHeight="1" thickBot="1" x14ac:dyDescent="0.3">
      <c r="A11" s="279" t="s">
        <v>184</v>
      </c>
      <c r="B11" s="280"/>
      <c r="C11" s="416" t="s">
        <v>498</v>
      </c>
      <c r="D11" s="417"/>
      <c r="E11" s="418"/>
      <c r="F11" s="215" t="s">
        <v>185</v>
      </c>
      <c r="G11" s="216"/>
      <c r="H11" s="425" t="s">
        <v>348</v>
      </c>
      <c r="I11" s="426"/>
    </row>
    <row r="12" spans="1:9" ht="19.5" customHeight="1" x14ac:dyDescent="0.25">
      <c r="A12" s="281" t="s">
        <v>190</v>
      </c>
      <c r="B12" s="282"/>
      <c r="C12" s="282"/>
      <c r="D12" s="282"/>
      <c r="E12" s="282"/>
      <c r="F12" s="282"/>
      <c r="G12" s="282"/>
      <c r="H12" s="282"/>
      <c r="I12" s="424"/>
    </row>
    <row r="13" spans="1:9" ht="20.100000000000001" customHeight="1" x14ac:dyDescent="0.25">
      <c r="A13" s="261" t="s">
        <v>119</v>
      </c>
      <c r="B13" s="261"/>
      <c r="C13" s="261"/>
      <c r="D13" s="261" t="s">
        <v>186</v>
      </c>
      <c r="E13" s="261"/>
      <c r="F13" s="261"/>
      <c r="G13" s="265" t="s">
        <v>187</v>
      </c>
      <c r="H13" s="266"/>
      <c r="I13" s="267"/>
    </row>
    <row r="14" spans="1:9" ht="20.100000000000001" customHeight="1" x14ac:dyDescent="0.25">
      <c r="A14" s="257" t="s">
        <v>498</v>
      </c>
      <c r="B14" s="257"/>
      <c r="C14" s="257"/>
      <c r="D14" s="256" t="s">
        <v>697</v>
      </c>
      <c r="E14" s="256"/>
      <c r="F14" s="256"/>
      <c r="G14" s="253" t="s">
        <v>661</v>
      </c>
      <c r="H14" s="254"/>
      <c r="I14" s="255"/>
    </row>
    <row r="15" spans="1:9" ht="20.100000000000001" customHeight="1" x14ac:dyDescent="0.25">
      <c r="A15" s="257" t="s">
        <v>1254</v>
      </c>
      <c r="B15" s="257"/>
      <c r="C15" s="257"/>
      <c r="D15" s="256" t="s">
        <v>698</v>
      </c>
      <c r="E15" s="256"/>
      <c r="F15" s="256"/>
      <c r="G15" s="253" t="s">
        <v>1255</v>
      </c>
      <c r="H15" s="254"/>
      <c r="I15" s="255"/>
    </row>
    <row r="16" spans="1:9" ht="20.100000000000001" customHeight="1" x14ac:dyDescent="0.25">
      <c r="A16" s="257" t="s">
        <v>580</v>
      </c>
      <c r="B16" s="257"/>
      <c r="C16" s="257"/>
      <c r="D16" s="256" t="s">
        <v>699</v>
      </c>
      <c r="E16" s="256"/>
      <c r="F16" s="256"/>
      <c r="G16" s="253" t="s">
        <v>649</v>
      </c>
      <c r="H16" s="254"/>
      <c r="I16" s="255"/>
    </row>
    <row r="17" spans="1:9" ht="20.100000000000001" customHeight="1" x14ac:dyDescent="0.25">
      <c r="A17" s="251" t="s">
        <v>664</v>
      </c>
      <c r="B17" s="251"/>
      <c r="C17" s="251"/>
      <c r="D17" s="252" t="s">
        <v>700</v>
      </c>
      <c r="E17" s="252"/>
      <c r="F17" s="252"/>
      <c r="G17" s="253" t="s">
        <v>670</v>
      </c>
      <c r="H17" s="254"/>
      <c r="I17" s="255"/>
    </row>
    <row r="18" spans="1:9" ht="20.100000000000001" customHeight="1" x14ac:dyDescent="0.25">
      <c r="A18" s="251" t="s">
        <v>737</v>
      </c>
      <c r="B18" s="251"/>
      <c r="C18" s="251"/>
      <c r="D18" s="252" t="s">
        <v>701</v>
      </c>
      <c r="E18" s="252"/>
      <c r="F18" s="252"/>
      <c r="G18" s="253" t="s">
        <v>738</v>
      </c>
      <c r="H18" s="254"/>
      <c r="I18" s="255"/>
    </row>
    <row r="19" spans="1:9" ht="20.100000000000001" customHeight="1" x14ac:dyDescent="0.25">
      <c r="A19" s="251" t="s">
        <v>741</v>
      </c>
      <c r="B19" s="251"/>
      <c r="C19" s="251"/>
      <c r="D19" s="252" t="s">
        <v>701</v>
      </c>
      <c r="E19" s="252"/>
      <c r="F19" s="252"/>
      <c r="G19" s="253" t="s">
        <v>739</v>
      </c>
      <c r="H19" s="254"/>
      <c r="I19" s="255"/>
    </row>
    <row r="20" spans="1:9" ht="20.100000000000001" customHeight="1" x14ac:dyDescent="0.25">
      <c r="A20" s="251" t="s">
        <v>742</v>
      </c>
      <c r="B20" s="251"/>
      <c r="C20" s="251"/>
      <c r="D20" s="252" t="s">
        <v>701</v>
      </c>
      <c r="E20" s="252"/>
      <c r="F20" s="252"/>
      <c r="G20" s="253" t="s">
        <v>740</v>
      </c>
      <c r="H20" s="254"/>
      <c r="I20" s="255"/>
    </row>
    <row r="21" spans="1:9" ht="30" customHeight="1" x14ac:dyDescent="0.25">
      <c r="A21" s="258" t="s">
        <v>189</v>
      </c>
      <c r="B21" s="259"/>
      <c r="C21" s="259"/>
      <c r="D21" s="259"/>
      <c r="E21" s="259"/>
      <c r="F21" s="259"/>
      <c r="G21" s="259"/>
      <c r="H21" s="259"/>
      <c r="I21" s="260"/>
    </row>
    <row r="22" spans="1:9" ht="33.75" customHeight="1" x14ac:dyDescent="0.25">
      <c r="A22" s="261" t="s">
        <v>119</v>
      </c>
      <c r="B22" s="261"/>
      <c r="C22" s="261"/>
      <c r="D22" s="261" t="s">
        <v>186</v>
      </c>
      <c r="E22" s="261"/>
      <c r="F22" s="261"/>
      <c r="G22" s="265" t="s">
        <v>188</v>
      </c>
      <c r="H22" s="266"/>
      <c r="I22" s="267"/>
    </row>
    <row r="23" spans="1:9" ht="22.2" customHeight="1" x14ac:dyDescent="0.25">
      <c r="A23" s="257" t="s">
        <v>1254</v>
      </c>
      <c r="B23" s="257"/>
      <c r="C23" s="257"/>
      <c r="D23" s="256" t="s">
        <v>698</v>
      </c>
      <c r="E23" s="256"/>
      <c r="F23" s="256"/>
      <c r="G23" s="274" t="s">
        <v>704</v>
      </c>
      <c r="H23" s="275"/>
      <c r="I23" s="276"/>
    </row>
    <row r="24" spans="1:9" ht="21" customHeight="1" x14ac:dyDescent="0.25">
      <c r="A24" s="251" t="s">
        <v>742</v>
      </c>
      <c r="B24" s="251"/>
      <c r="C24" s="251"/>
      <c r="D24" s="252" t="s">
        <v>701</v>
      </c>
      <c r="E24" s="252"/>
      <c r="F24" s="252"/>
      <c r="G24" s="268" t="s">
        <v>704</v>
      </c>
      <c r="H24" s="269"/>
      <c r="I24" s="270"/>
    </row>
    <row r="25" spans="1:9" ht="20.100000000000001" customHeight="1" x14ac:dyDescent="0.25">
      <c r="A25" s="271" t="s">
        <v>664</v>
      </c>
      <c r="B25" s="272"/>
      <c r="C25" s="273"/>
      <c r="D25" s="268" t="s">
        <v>700</v>
      </c>
      <c r="E25" s="269"/>
      <c r="F25" s="270"/>
      <c r="G25" s="262" t="s">
        <v>703</v>
      </c>
      <c r="H25" s="263"/>
      <c r="I25" s="264"/>
    </row>
    <row r="26" spans="1:9" ht="20.100000000000001" customHeight="1" x14ac:dyDescent="0.25">
      <c r="A26" s="251" t="s">
        <v>737</v>
      </c>
      <c r="B26" s="251"/>
      <c r="C26" s="251"/>
      <c r="D26" s="252" t="s">
        <v>701</v>
      </c>
      <c r="E26" s="252"/>
      <c r="F26" s="252"/>
      <c r="G26" s="262" t="s">
        <v>703</v>
      </c>
      <c r="H26" s="263"/>
      <c r="I26" s="264"/>
    </row>
    <row r="27" spans="1:9" ht="20.100000000000001" customHeight="1" x14ac:dyDescent="0.25">
      <c r="A27" s="251" t="s">
        <v>741</v>
      </c>
      <c r="B27" s="251"/>
      <c r="C27" s="251"/>
      <c r="D27" s="252" t="s">
        <v>701</v>
      </c>
      <c r="E27" s="252"/>
      <c r="F27" s="252"/>
      <c r="G27" s="268" t="s">
        <v>705</v>
      </c>
      <c r="H27" s="269"/>
      <c r="I27" s="270"/>
    </row>
    <row r="28" spans="1:9" ht="20.100000000000001" customHeight="1" x14ac:dyDescent="0.25">
      <c r="A28" s="257" t="s">
        <v>580</v>
      </c>
      <c r="B28" s="257"/>
      <c r="C28" s="257"/>
      <c r="D28" s="256" t="s">
        <v>699</v>
      </c>
      <c r="E28" s="256"/>
      <c r="F28" s="256"/>
      <c r="G28" s="262" t="s">
        <v>702</v>
      </c>
      <c r="H28" s="263"/>
      <c r="I28" s="264"/>
    </row>
  </sheetData>
  <mergeCells count="76">
    <mergeCell ref="A13:C13"/>
    <mergeCell ref="D13:F13"/>
    <mergeCell ref="G13:I13"/>
    <mergeCell ref="C9:E9"/>
    <mergeCell ref="F9:G9"/>
    <mergeCell ref="H9:I9"/>
    <mergeCell ref="A10:B10"/>
    <mergeCell ref="H11:I11"/>
    <mergeCell ref="H10:I10"/>
    <mergeCell ref="A4:B4"/>
    <mergeCell ref="A11:B11"/>
    <mergeCell ref="A12:I12"/>
    <mergeCell ref="G28:I28"/>
    <mergeCell ref="G27:I27"/>
    <mergeCell ref="A28:C28"/>
    <mergeCell ref="D28:F28"/>
    <mergeCell ref="A27:C27"/>
    <mergeCell ref="D27:F27"/>
    <mergeCell ref="A26:C26"/>
    <mergeCell ref="D26:F26"/>
    <mergeCell ref="A21:I21"/>
    <mergeCell ref="A22:C22"/>
    <mergeCell ref="D22:F22"/>
    <mergeCell ref="G26:I26"/>
    <mergeCell ref="G25:I25"/>
    <mergeCell ref="G22:I22"/>
    <mergeCell ref="D25:F25"/>
    <mergeCell ref="A25:C25"/>
    <mergeCell ref="A23:C23"/>
    <mergeCell ref="D23:F23"/>
    <mergeCell ref="G23:I23"/>
    <mergeCell ref="A24:C24"/>
    <mergeCell ref="D24:F24"/>
    <mergeCell ref="G24:I24"/>
    <mergeCell ref="G18:I18"/>
    <mergeCell ref="G20:I20"/>
    <mergeCell ref="G19:I19"/>
    <mergeCell ref="A20:C20"/>
    <mergeCell ref="D20:F20"/>
    <mergeCell ref="A19:C19"/>
    <mergeCell ref="D19:F19"/>
    <mergeCell ref="A18:C18"/>
    <mergeCell ref="D18:F18"/>
    <mergeCell ref="A17:C17"/>
    <mergeCell ref="D17:F17"/>
    <mergeCell ref="G17:I17"/>
    <mergeCell ref="G15:I15"/>
    <mergeCell ref="G14:I14"/>
    <mergeCell ref="D14:F14"/>
    <mergeCell ref="A15:C15"/>
    <mergeCell ref="D15:F15"/>
    <mergeCell ref="A16:C16"/>
    <mergeCell ref="D16:F16"/>
    <mergeCell ref="G16:I16"/>
    <mergeCell ref="A14:C14"/>
    <mergeCell ref="A1:B2"/>
    <mergeCell ref="A3:B3"/>
    <mergeCell ref="H1:I1"/>
    <mergeCell ref="C4:G4"/>
    <mergeCell ref="H4:I4"/>
    <mergeCell ref="H2:I2"/>
    <mergeCell ref="C1:G2"/>
    <mergeCell ref="H3:I3"/>
    <mergeCell ref="C3:G3"/>
    <mergeCell ref="A5:I5"/>
    <mergeCell ref="A6:E6"/>
    <mergeCell ref="F6:I6"/>
    <mergeCell ref="A7:E8"/>
    <mergeCell ref="F7:I7"/>
    <mergeCell ref="F8:G8"/>
    <mergeCell ref="H8:I8"/>
    <mergeCell ref="C10:E10"/>
    <mergeCell ref="C11:E11"/>
    <mergeCell ref="F10:G10"/>
    <mergeCell ref="F11:G11"/>
    <mergeCell ref="A9:B9"/>
  </mergeCells>
  <hyperlinks>
    <hyperlink ref="C10" r:id="rId1"/>
    <hyperlink ref="G15" r:id="rId2"/>
    <hyperlink ref="G16" r:id="rId3"/>
    <hyperlink ref="G17" r:id="rId4"/>
    <hyperlink ref="G18" r:id="rId5"/>
    <hyperlink ref="G26" r:id="rId6" display="mai.paez@gmail.com"/>
    <hyperlink ref="G19" r:id="rId7"/>
    <hyperlink ref="G20" r:id="rId8"/>
    <hyperlink ref="G25" r:id="rId9" display="diazur33@gmail.com"/>
  </hyperlinks>
  <pageMargins left="0.7" right="0.7" top="0.75" bottom="0.75" header="0.3" footer="0.3"/>
  <pageSetup scale="78" orientation="portrait" r:id="rId10"/>
  <headerFooter>
    <oddFooter>&amp;LElaboró:
Fecha:&amp;CRevisó:
Fecha:&amp;RAprobó:
Fecha:</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5" tint="-0.249977111117893"/>
  </sheetPr>
  <dimension ref="A3:I8"/>
  <sheetViews>
    <sheetView view="pageBreakPreview" zoomScaleNormal="80" zoomScaleSheetLayoutView="100" workbookViewId="0">
      <selection activeCell="A3" sqref="A3:A4"/>
    </sheetView>
  </sheetViews>
  <sheetFormatPr baseColWidth="10" defaultRowHeight="10.199999999999999" x14ac:dyDescent="0.2"/>
  <cols>
    <col min="1" max="1" width="35.28515625" customWidth="1"/>
    <col min="2" max="9" width="10.140625" customWidth="1"/>
  </cols>
  <sheetData>
    <row r="3" spans="1:9" ht="18" customHeight="1" x14ac:dyDescent="0.2">
      <c r="A3" s="342" t="s">
        <v>323</v>
      </c>
      <c r="B3" s="336">
        <v>1</v>
      </c>
      <c r="C3" s="337"/>
      <c r="D3" s="336">
        <v>2</v>
      </c>
      <c r="E3" s="337"/>
      <c r="F3" s="336">
        <v>3</v>
      </c>
      <c r="G3" s="337"/>
      <c r="H3" s="336">
        <v>4</v>
      </c>
      <c r="I3" s="337"/>
    </row>
    <row r="4" spans="1:9" ht="18.75" customHeight="1" x14ac:dyDescent="0.2">
      <c r="A4" s="343"/>
      <c r="B4" s="93" t="s">
        <v>321</v>
      </c>
      <c r="C4" s="93" t="s">
        <v>322</v>
      </c>
      <c r="D4" s="93" t="s">
        <v>321</v>
      </c>
      <c r="E4" s="93" t="s">
        <v>322</v>
      </c>
      <c r="F4" s="93" t="s">
        <v>321</v>
      </c>
      <c r="G4" s="93" t="s">
        <v>322</v>
      </c>
      <c r="H4" s="93" t="s">
        <v>321</v>
      </c>
      <c r="I4" s="93" t="s">
        <v>322</v>
      </c>
    </row>
    <row r="5" spans="1:9" ht="27" customHeight="1" x14ac:dyDescent="0.2">
      <c r="A5" s="94" t="s">
        <v>324</v>
      </c>
      <c r="B5" s="95">
        <f>AUTOEVA!AK31</f>
        <v>10</v>
      </c>
      <c r="C5" s="101">
        <f>AUTOEVA!AL31</f>
        <v>0.29411764705882354</v>
      </c>
      <c r="D5" s="95">
        <f>AUTOEVA!AM31</f>
        <v>18</v>
      </c>
      <c r="E5" s="101">
        <f>AUTOEVA!AN31</f>
        <v>0.52941176470588236</v>
      </c>
      <c r="F5" s="95">
        <f>AUTOEVA!AO31</f>
        <v>6</v>
      </c>
      <c r="G5" s="101">
        <f>AUTOEVA!AP31</f>
        <v>0.17647058823529413</v>
      </c>
      <c r="H5" s="95">
        <f>AUTOEVA!AQ31</f>
        <v>0</v>
      </c>
      <c r="I5" s="101">
        <f>AUTOEVA!AR31</f>
        <v>0</v>
      </c>
    </row>
    <row r="6" spans="1:9" ht="27" customHeight="1" x14ac:dyDescent="0.2">
      <c r="A6" s="94" t="s">
        <v>328</v>
      </c>
      <c r="B6" s="95">
        <f>AUTOEVA!AK32</f>
        <v>7</v>
      </c>
      <c r="C6" s="101">
        <f>AUTOEVA!AL32</f>
        <v>0.36842105263157893</v>
      </c>
      <c r="D6" s="95">
        <f>AUTOEVA!AM32</f>
        <v>9</v>
      </c>
      <c r="E6" s="101">
        <f>AUTOEVA!AN32</f>
        <v>0.47368421052631576</v>
      </c>
      <c r="F6" s="95">
        <f>AUTOEVA!AO32</f>
        <v>3</v>
      </c>
      <c r="G6" s="101">
        <f>AUTOEVA!AP32</f>
        <v>0.15789473684210525</v>
      </c>
      <c r="H6" s="95">
        <f>AUTOEVA!AQ32</f>
        <v>0</v>
      </c>
      <c r="I6" s="101">
        <f>AUTOEVA!AR32</f>
        <v>0</v>
      </c>
    </row>
    <row r="7" spans="1:9" ht="27" customHeight="1" x14ac:dyDescent="0.2">
      <c r="A7" s="94" t="s">
        <v>326</v>
      </c>
      <c r="B7" s="95">
        <f>AUTOEVA!AK33</f>
        <v>9</v>
      </c>
      <c r="C7" s="101">
        <f>AUTOEVA!AL33</f>
        <v>0.34615384615384615</v>
      </c>
      <c r="D7" s="95">
        <f>AUTOEVA!AM33</f>
        <v>10</v>
      </c>
      <c r="E7" s="101">
        <f>AUTOEVA!AN33</f>
        <v>0.38461538461538464</v>
      </c>
      <c r="F7" s="95">
        <f>AUTOEVA!AO33</f>
        <v>3</v>
      </c>
      <c r="G7" s="101">
        <f>AUTOEVA!AP33</f>
        <v>0.11538461538461539</v>
      </c>
      <c r="H7" s="95">
        <f>AUTOEVA!AQ33</f>
        <v>4</v>
      </c>
      <c r="I7" s="101">
        <f>AUTOEVA!AR33</f>
        <v>0.15384615384615385</v>
      </c>
    </row>
    <row r="8" spans="1:9" ht="27" customHeight="1" x14ac:dyDescent="0.2">
      <c r="A8" s="94" t="s">
        <v>327</v>
      </c>
      <c r="B8" s="95">
        <f>AUTOEVA!AK34</f>
        <v>12</v>
      </c>
      <c r="C8" s="101">
        <f>AUTOEVA!AL34</f>
        <v>0.8571428571428571</v>
      </c>
      <c r="D8" s="95">
        <f>AUTOEVA!AM34</f>
        <v>2</v>
      </c>
      <c r="E8" s="101">
        <f>AUTOEVA!AN34</f>
        <v>0.14285714285714285</v>
      </c>
      <c r="F8" s="95">
        <f>AUTOEVA!AO34</f>
        <v>0</v>
      </c>
      <c r="G8" s="101">
        <f>AUTOEVA!AP34</f>
        <v>0</v>
      </c>
      <c r="H8" s="95">
        <f>AUTOEVA!AQ34</f>
        <v>0</v>
      </c>
      <c r="I8" s="101">
        <f>AUTOEVA!AR34</f>
        <v>0</v>
      </c>
    </row>
  </sheetData>
  <sheetProtection password="F3FE" sheet="1"/>
  <mergeCells count="5">
    <mergeCell ref="A3:A4"/>
    <mergeCell ref="B3:C3"/>
    <mergeCell ref="D3:E3"/>
    <mergeCell ref="F3:G3"/>
    <mergeCell ref="H3:I3"/>
  </mergeCells>
  <pageMargins left="0.7" right="0.7" top="0.75" bottom="0.75" header="0.3" footer="0.3"/>
  <pageSetup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499984740745262"/>
  </sheetPr>
  <dimension ref="A2:D28"/>
  <sheetViews>
    <sheetView view="pageBreakPreview" zoomScale="115" zoomScaleNormal="70" zoomScaleSheetLayoutView="115" workbookViewId="0">
      <selection activeCell="C7" sqref="C7:C8"/>
    </sheetView>
  </sheetViews>
  <sheetFormatPr baseColWidth="10" defaultColWidth="9.28515625" defaultRowHeight="10.199999999999999" x14ac:dyDescent="0.2"/>
  <cols>
    <col min="1" max="1" width="9.5703125" bestFit="1" customWidth="1"/>
    <col min="2" max="2" width="31.28515625" style="80" customWidth="1"/>
    <col min="3" max="3" width="79.42578125" style="80" customWidth="1"/>
    <col min="4" max="4" width="67.28515625" style="80" customWidth="1"/>
  </cols>
  <sheetData>
    <row r="2" spans="1:4" ht="15.6" customHeight="1" x14ac:dyDescent="0.2">
      <c r="A2" s="370" t="s">
        <v>154</v>
      </c>
      <c r="B2" s="370"/>
      <c r="C2" s="370"/>
      <c r="D2" s="370"/>
    </row>
    <row r="3" spans="1:4" ht="10.8" thickBot="1" x14ac:dyDescent="0.25"/>
    <row r="4" spans="1:4" s="27" customFormat="1" ht="57" customHeight="1" x14ac:dyDescent="0.3">
      <c r="A4" s="36" t="s">
        <v>126</v>
      </c>
      <c r="B4" s="36" t="s">
        <v>103</v>
      </c>
      <c r="C4" s="36" t="s">
        <v>104</v>
      </c>
      <c r="D4" s="36" t="s">
        <v>127</v>
      </c>
    </row>
    <row r="5" spans="1:4" s="27" customFormat="1" ht="45" customHeight="1" x14ac:dyDescent="0.3">
      <c r="A5" s="367">
        <v>1</v>
      </c>
      <c r="B5" s="368" t="str">
        <f>IF(ISNA(VLOOKUP(A5,AUTOEVA!$O$5:$Q$97,3,FALSE)),"",VLOOKUP(A5,AUTOEVA!$O$5:$Q$97,3,FALSE))</f>
        <v>Articular la estrategia pedagógica teniendo en cuenta las características de  la sedes, los niveles y los grados identificando que la misión, la visión y los principios institucionales sean congruentes con esta.</v>
      </c>
      <c r="C5" s="366" t="s">
        <v>456</v>
      </c>
      <c r="D5" s="130" t="s">
        <v>432</v>
      </c>
    </row>
    <row r="6" spans="1:4" ht="49.5" customHeight="1" x14ac:dyDescent="0.2">
      <c r="A6" s="367"/>
      <c r="B6" s="368"/>
      <c r="C6" s="366"/>
      <c r="D6" s="130" t="s">
        <v>499</v>
      </c>
    </row>
    <row r="7" spans="1:4" ht="60" customHeight="1" x14ac:dyDescent="0.2">
      <c r="A7" s="367">
        <v>2</v>
      </c>
      <c r="B7" s="371" t="str">
        <f>IF(ISNA(VLOOKUP(A7,AUTOEVA!$O$5:$Q$97,3,FALSE)),"",VLOOKUP(A7,AUTOEVA!$O$5:$Q$97,3,FALSE))</f>
        <v>Motivar constantemente a los estudiantes a la cohesión, gusto y disfrute por el estudio.</v>
      </c>
      <c r="C7" s="365" t="s">
        <v>457</v>
      </c>
      <c r="D7" s="130" t="s">
        <v>423</v>
      </c>
    </row>
    <row r="8" spans="1:4" ht="45" customHeight="1" x14ac:dyDescent="0.2">
      <c r="A8" s="367"/>
      <c r="B8" s="371"/>
      <c r="C8" s="365"/>
      <c r="D8" s="130" t="s">
        <v>480</v>
      </c>
    </row>
    <row r="9" spans="1:4" ht="52.5" customHeight="1" x14ac:dyDescent="0.2">
      <c r="A9" s="367">
        <v>3</v>
      </c>
      <c r="B9" s="369" t="str">
        <f>IF(ISNA(VLOOKUP(A9,AUTOEVA!$O$5:$Q$97,3,FALSE)),"",VLOOKUP(A9,AUTOEVA!$O$5:$Q$97,3,FALSE))</f>
        <v>Identificar entidades gubernamentales y privadas del sector productivo, posteriormente gestionar alianzas que beneficien el desarrollo y progreso de la Institución educativa.</v>
      </c>
      <c r="C9" s="365" t="s">
        <v>458</v>
      </c>
      <c r="D9" s="130" t="s">
        <v>424</v>
      </c>
    </row>
    <row r="10" spans="1:4" ht="47.25" customHeight="1" x14ac:dyDescent="0.2">
      <c r="A10" s="367"/>
      <c r="B10" s="369"/>
      <c r="C10" s="365"/>
      <c r="D10" s="130" t="s">
        <v>425</v>
      </c>
    </row>
    <row r="11" spans="1:4" ht="45" customHeight="1" x14ac:dyDescent="0.2">
      <c r="A11" s="367">
        <v>4</v>
      </c>
      <c r="B11" s="369" t="str">
        <f>IF(ISNA(VLOOKUP(A11,AUTOEVA!$O$5:$Q$97,3,FALSE)),"",VLOOKUP(A11,AUTOEVA!$O$5:$Q$97,3,FALSE))</f>
        <v>Flexibilizar e innovar en prácticas pedagógicas, logrando articular áreas, grados y sedes, de acuerdo a su modalidad y respondiendo a la diversidad de la población.</v>
      </c>
      <c r="C11" s="365" t="s">
        <v>427</v>
      </c>
      <c r="D11" s="130" t="s">
        <v>428</v>
      </c>
    </row>
    <row r="12" spans="1:4" ht="45" customHeight="1" x14ac:dyDescent="0.2">
      <c r="A12" s="367"/>
      <c r="B12" s="369"/>
      <c r="C12" s="365"/>
      <c r="D12" s="130" t="s">
        <v>426</v>
      </c>
    </row>
    <row r="13" spans="1:4" ht="45" customHeight="1" x14ac:dyDescent="0.2">
      <c r="A13" s="367">
        <v>5</v>
      </c>
      <c r="B13" s="369" t="str">
        <f>IF(ISNA(VLOOKUP(A13,AUTOEVA!$O$5:$Q$97,3,FALSE)),"",VLOOKUP(A13,AUTOEVA!$O$5:$Q$97,3,FALSE))</f>
        <v xml:space="preserve">Seleccionar e institucionalizar opciones didácticas y uso de recursos a empleados en las diferentes áreas, asignaturas y proyectos transversales. </v>
      </c>
      <c r="C13" s="365" t="s">
        <v>1140</v>
      </c>
      <c r="D13" s="130" t="s">
        <v>429</v>
      </c>
    </row>
    <row r="14" spans="1:4" ht="45" customHeight="1" x14ac:dyDescent="0.2">
      <c r="A14" s="367"/>
      <c r="B14" s="369"/>
      <c r="C14" s="365"/>
      <c r="D14" s="130" t="s">
        <v>461</v>
      </c>
    </row>
    <row r="15" spans="1:4" ht="45" customHeight="1" x14ac:dyDescent="0.2">
      <c r="A15" s="367">
        <v>6</v>
      </c>
      <c r="B15" s="369" t="str">
        <f>IF(ISNA(VLOOKUP(A15,AUTOEVA!$O$5:$Q$97,3,FALSE)),"",VLOOKUP(A15,AUTOEVA!$O$5:$Q$97,3,FALSE))</f>
        <v>Estructurar plan de seguimiento sistemático a los resultados académicos, el cual sea claro para los estudiantes, padres de familia permitiendo la retroalimentación de la práctica docente.</v>
      </c>
      <c r="C15" s="365" t="s">
        <v>441</v>
      </c>
      <c r="D15" s="130" t="s">
        <v>430</v>
      </c>
    </row>
    <row r="16" spans="1:4" ht="45" customHeight="1" x14ac:dyDescent="0.2">
      <c r="A16" s="367"/>
      <c r="B16" s="369"/>
      <c r="C16" s="365"/>
      <c r="D16" s="130" t="s">
        <v>431</v>
      </c>
    </row>
    <row r="17" spans="1:4" ht="45" customHeight="1" x14ac:dyDescent="0.2">
      <c r="A17" s="367">
        <v>7</v>
      </c>
      <c r="B17" s="369" t="str">
        <f>IF(ISNA(VLOOKUP(A17,AUTOEVA!$O$5:$Q$97,3,FALSE)),"",VLOOKUP(A17,AUTOEVA!$O$5:$Q$97,3,FALSE))</f>
        <v>Estructurar oportunamente y de forma colaborativa el plan para la adquisición de recursos para el aprendizaje con previa revisión y aval del Consejo Directivo.</v>
      </c>
      <c r="C17" s="365" t="s">
        <v>459</v>
      </c>
      <c r="D17" s="130" t="s">
        <v>433</v>
      </c>
    </row>
    <row r="18" spans="1:4" ht="45" customHeight="1" x14ac:dyDescent="0.2">
      <c r="A18" s="367"/>
      <c r="B18" s="369"/>
      <c r="C18" s="365"/>
      <c r="D18" s="130" t="s">
        <v>434</v>
      </c>
    </row>
    <row r="19" spans="1:4" ht="66.75" customHeight="1" x14ac:dyDescent="0.2">
      <c r="A19" s="367">
        <v>8</v>
      </c>
      <c r="B19" s="369" t="str">
        <f>IF(ISNA(VLOOKUP(A19,AUTOEVA!$O$5:$Q$97,3,FALSE)),"",VLOOKUP(A19,AUTOEVA!$O$5:$Q$97,3,FALSE))</f>
        <v>Construir estrategia para prestar apoyo pertinente a los estudiantes que presentan bajo rendimiento académico o con dificultades de socialización.</v>
      </c>
      <c r="C19" s="365" t="s">
        <v>1146</v>
      </c>
      <c r="D19" s="130" t="s">
        <v>845</v>
      </c>
    </row>
    <row r="20" spans="1:4" ht="69.75" customHeight="1" x14ac:dyDescent="0.2">
      <c r="A20" s="367"/>
      <c r="B20" s="369"/>
      <c r="C20" s="365"/>
      <c r="D20" s="130" t="s">
        <v>462</v>
      </c>
    </row>
    <row r="21" spans="1:4" ht="45" customHeight="1" x14ac:dyDescent="0.2">
      <c r="A21" s="367">
        <v>9</v>
      </c>
      <c r="B21" s="369" t="str">
        <f>IF(ISNA(VLOOKUP(A21,AUTOEVA!$O$5:$Q$97,3,FALSE)),"",VLOOKUP(A21,AUTOEVA!$O$5:$Q$97,3,FALSE))</f>
        <v>Diseñar programa de Bienestar laboral.</v>
      </c>
      <c r="C21" s="365" t="s">
        <v>440</v>
      </c>
      <c r="D21" s="130" t="s">
        <v>435</v>
      </c>
    </row>
    <row r="22" spans="1:4" ht="45" customHeight="1" x14ac:dyDescent="0.2">
      <c r="A22" s="367"/>
      <c r="B22" s="369"/>
      <c r="C22" s="365"/>
      <c r="D22" s="130" t="s">
        <v>436</v>
      </c>
    </row>
    <row r="23" spans="1:4" ht="45" customHeight="1" x14ac:dyDescent="0.2">
      <c r="A23" s="367">
        <v>10</v>
      </c>
      <c r="B23" s="369" t="str">
        <f>IF(ISNA(VLOOKUP(A23,AUTOEVA!$O$5:$Q$97,3,FALSE)),"",VLOOKUP(A23,AUTOEVA!$O$5:$Q$97,3,FALSE))</f>
        <v>Diseñar programa de orientación escolar realizando un trabajo sistemático y permanente.</v>
      </c>
      <c r="C23" s="365" t="s">
        <v>978</v>
      </c>
      <c r="D23" s="130" t="s">
        <v>439</v>
      </c>
    </row>
    <row r="24" spans="1:4" ht="45" customHeight="1" x14ac:dyDescent="0.2">
      <c r="A24" s="367"/>
      <c r="B24" s="369"/>
      <c r="C24" s="365"/>
      <c r="D24" s="130" t="s">
        <v>463</v>
      </c>
    </row>
    <row r="25" spans="1:4" ht="45" customHeight="1" x14ac:dyDescent="0.2">
      <c r="A25" s="367">
        <v>11</v>
      </c>
      <c r="B25" s="369" t="str">
        <f>IF(ISNA(VLOOKUP(A25,AUTOEVA!$O$5:$Q$97,3,FALSE)),"",VLOOKUP(A25,AUTOEVA!$O$5:$Q$97,3,FALSE))</f>
        <v>Diseñar estrategias pedagógicas que aumenten el interés y la participación activa de los padres de familia en lo concerniente a la formación integral de los educandos.</v>
      </c>
      <c r="C25" s="365" t="s">
        <v>582</v>
      </c>
      <c r="D25" s="130" t="s">
        <v>437</v>
      </c>
    </row>
    <row r="26" spans="1:4" ht="45" customHeight="1" x14ac:dyDescent="0.2">
      <c r="A26" s="367"/>
      <c r="B26" s="369"/>
      <c r="C26" s="365"/>
      <c r="D26" s="130" t="s">
        <v>464</v>
      </c>
    </row>
    <row r="27" spans="1:4" ht="45" customHeight="1" x14ac:dyDescent="0.2">
      <c r="A27" s="367">
        <v>12</v>
      </c>
      <c r="B27" s="369" t="str">
        <f>IF(ISNA(VLOOKUP(A27,AUTOEVA!$O$5:$Q$97,3,FALSE)),"",VLOOKUP(A27,AUTOEVA!$O$5:$Q$97,3,FALSE))</f>
        <v>Diseñar y socializar el PEGIR.</v>
      </c>
      <c r="C27" s="365" t="s">
        <v>979</v>
      </c>
      <c r="D27" s="130" t="s">
        <v>1150</v>
      </c>
    </row>
    <row r="28" spans="1:4" ht="45" customHeight="1" x14ac:dyDescent="0.2">
      <c r="A28" s="367"/>
      <c r="B28" s="369"/>
      <c r="C28" s="365"/>
      <c r="D28" s="130" t="s">
        <v>438</v>
      </c>
    </row>
  </sheetData>
  <sheetProtection selectLockedCells="1"/>
  <mergeCells count="37">
    <mergeCell ref="B13:B14"/>
    <mergeCell ref="C9:C10"/>
    <mergeCell ref="C11:C12"/>
    <mergeCell ref="C7:C8"/>
    <mergeCell ref="B7:B8"/>
    <mergeCell ref="A2:D2"/>
    <mergeCell ref="B27:B28"/>
    <mergeCell ref="C27:C28"/>
    <mergeCell ref="B15:B16"/>
    <mergeCell ref="C15:C16"/>
    <mergeCell ref="B17:B18"/>
    <mergeCell ref="C17:C18"/>
    <mergeCell ref="B19:B20"/>
    <mergeCell ref="C25:C26"/>
    <mergeCell ref="C21:C22"/>
    <mergeCell ref="B21:B22"/>
    <mergeCell ref="B25:B26"/>
    <mergeCell ref="B23:B24"/>
    <mergeCell ref="C23:C24"/>
    <mergeCell ref="A5:A6"/>
    <mergeCell ref="A21:A22"/>
    <mergeCell ref="C19:C20"/>
    <mergeCell ref="C5:C6"/>
    <mergeCell ref="A27:A28"/>
    <mergeCell ref="A7:A8"/>
    <mergeCell ref="A9:A10"/>
    <mergeCell ref="A11:A12"/>
    <mergeCell ref="A13:A14"/>
    <mergeCell ref="A23:A24"/>
    <mergeCell ref="A25:A26"/>
    <mergeCell ref="A15:A16"/>
    <mergeCell ref="A17:A18"/>
    <mergeCell ref="A19:A20"/>
    <mergeCell ref="B5:B6"/>
    <mergeCell ref="C13:C14"/>
    <mergeCell ref="B9:B10"/>
    <mergeCell ref="B11:B12"/>
  </mergeCells>
  <phoneticPr fontId="15" type="noConversion"/>
  <pageMargins left="0.7" right="0.7" top="0.75" bottom="0.75" header="0.3" footer="0.3"/>
  <pageSetup scale="62"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6" tint="-0.499984740745262"/>
  </sheetPr>
  <dimension ref="A2:S80"/>
  <sheetViews>
    <sheetView zoomScale="80" zoomScaleNormal="80" zoomScaleSheetLayoutView="70" workbookViewId="0">
      <selection activeCell="E6" sqref="E6"/>
    </sheetView>
  </sheetViews>
  <sheetFormatPr baseColWidth="10" defaultColWidth="9.28515625" defaultRowHeight="10.199999999999999" x14ac:dyDescent="0.2"/>
  <cols>
    <col min="1" max="1" width="16.5703125" bestFit="1" customWidth="1"/>
    <col min="2" max="2" width="27.7109375" style="34" customWidth="1"/>
    <col min="3" max="3" width="53.7109375" style="34" customWidth="1"/>
    <col min="4" max="4" width="33.140625" bestFit="1" customWidth="1"/>
    <col min="5" max="5" width="25.85546875" customWidth="1"/>
    <col min="6" max="6" width="31.28515625" bestFit="1" customWidth="1"/>
    <col min="7" max="7" width="32.7109375" customWidth="1"/>
    <col min="8" max="8" width="14.7109375" customWidth="1"/>
    <col min="9" max="9" width="15.42578125" customWidth="1"/>
    <col min="10" max="10" width="23.42578125" style="83" customWidth="1"/>
    <col min="11" max="11" width="31.140625" customWidth="1"/>
    <col min="12" max="12" width="25.7109375" style="83" customWidth="1"/>
    <col min="13" max="15" width="20.85546875" customWidth="1"/>
    <col min="16" max="16" width="29" customWidth="1"/>
    <col min="17" max="17" width="32.42578125" style="155" customWidth="1"/>
  </cols>
  <sheetData>
    <row r="2" spans="1:17" ht="15.6" x14ac:dyDescent="0.2">
      <c r="A2" s="378" t="s">
        <v>147</v>
      </c>
      <c r="B2" s="378"/>
      <c r="C2" s="378"/>
      <c r="D2" s="378"/>
      <c r="E2" s="378"/>
      <c r="F2" s="378"/>
      <c r="G2" s="378"/>
      <c r="H2" s="378"/>
      <c r="I2" s="378"/>
      <c r="J2" s="378"/>
      <c r="K2" s="378"/>
      <c r="L2" s="378"/>
      <c r="M2" s="378"/>
      <c r="N2" s="378"/>
      <c r="O2" s="378"/>
      <c r="P2" s="378"/>
      <c r="Q2" s="378"/>
    </row>
    <row r="3" spans="1:17" ht="10.8" thickBot="1" x14ac:dyDescent="0.25"/>
    <row r="4" spans="1:17" ht="51" customHeight="1" thickBot="1" x14ac:dyDescent="0.25">
      <c r="A4" s="208" t="s">
        <v>125</v>
      </c>
      <c r="B4" s="209" t="s">
        <v>106</v>
      </c>
      <c r="C4" s="210" t="s">
        <v>107</v>
      </c>
      <c r="D4" s="210" t="s">
        <v>420</v>
      </c>
      <c r="E4" s="210" t="s">
        <v>421</v>
      </c>
      <c r="F4" s="210" t="s">
        <v>422</v>
      </c>
      <c r="G4" s="209" t="s">
        <v>108</v>
      </c>
      <c r="H4" s="209" t="s">
        <v>109</v>
      </c>
      <c r="I4" s="209" t="s">
        <v>110</v>
      </c>
      <c r="J4" s="209" t="s">
        <v>146</v>
      </c>
      <c r="K4" s="209" t="s">
        <v>111</v>
      </c>
      <c r="L4" s="209" t="s">
        <v>112</v>
      </c>
      <c r="M4" s="209" t="s">
        <v>113</v>
      </c>
      <c r="N4" s="209" t="s">
        <v>114</v>
      </c>
      <c r="O4" s="209" t="s">
        <v>115</v>
      </c>
      <c r="P4" s="210" t="s">
        <v>200</v>
      </c>
      <c r="Q4" s="211" t="s">
        <v>116</v>
      </c>
    </row>
    <row r="5" spans="1:17" ht="42" customHeight="1" thickBot="1" x14ac:dyDescent="0.25">
      <c r="A5" s="379">
        <v>1</v>
      </c>
      <c r="B5" s="377" t="str">
        <f>+OBJS!C5</f>
        <v>Apropiar a los miembros de la comunidad educativa del enfoque pedagógico de la Institución buscando el mejoramiento de la práctica docente en el aula.</v>
      </c>
      <c r="C5" s="180" t="str">
        <f>+OBJS!D5</f>
        <v>Socializar el enfoque pedagógico estructurado en el PEI</v>
      </c>
      <c r="D5" s="182" t="s">
        <v>505</v>
      </c>
      <c r="E5" s="182" t="s">
        <v>465</v>
      </c>
      <c r="F5" s="182" t="s">
        <v>466</v>
      </c>
      <c r="G5" s="183" t="s">
        <v>469</v>
      </c>
      <c r="H5" s="184" t="s">
        <v>192</v>
      </c>
      <c r="I5" s="184" t="s">
        <v>193</v>
      </c>
      <c r="J5" s="184" t="s">
        <v>470</v>
      </c>
      <c r="K5" s="184" t="s">
        <v>517</v>
      </c>
      <c r="L5" s="185">
        <v>0.1</v>
      </c>
      <c r="M5" s="186">
        <v>0.4</v>
      </c>
      <c r="N5" s="186">
        <v>0.8</v>
      </c>
      <c r="O5" s="187" t="s">
        <v>472</v>
      </c>
      <c r="P5" s="184" t="s">
        <v>473</v>
      </c>
      <c r="Q5" s="203" t="s">
        <v>773</v>
      </c>
    </row>
    <row r="6" spans="1:17" ht="53.25" customHeight="1" thickBot="1" x14ac:dyDescent="0.25">
      <c r="A6" s="380"/>
      <c r="B6" s="375"/>
      <c r="C6" s="190" t="str">
        <f>+OBJS!D6</f>
        <v>Crear el nuevo Enfoque Pedagógico Institucional basado en la práctica docente y la realidad del sector</v>
      </c>
      <c r="D6" s="191" t="s">
        <v>500</v>
      </c>
      <c r="E6" s="191" t="s">
        <v>503</v>
      </c>
      <c r="F6" s="191" t="s">
        <v>501</v>
      </c>
      <c r="G6" s="192" t="s">
        <v>502</v>
      </c>
      <c r="H6" s="193" t="s">
        <v>192</v>
      </c>
      <c r="I6" s="193" t="s">
        <v>193</v>
      </c>
      <c r="J6" s="193" t="s">
        <v>474</v>
      </c>
      <c r="K6" s="193" t="s">
        <v>516</v>
      </c>
      <c r="L6" s="194">
        <v>0.1</v>
      </c>
      <c r="M6" s="195">
        <v>0.4</v>
      </c>
      <c r="N6" s="195">
        <v>0.8</v>
      </c>
      <c r="O6" s="196" t="s">
        <v>504</v>
      </c>
      <c r="P6" s="193" t="s">
        <v>473</v>
      </c>
      <c r="Q6" s="204" t="s">
        <v>773</v>
      </c>
    </row>
    <row r="7" spans="1:17" ht="44.25" customHeight="1" thickBot="1" x14ac:dyDescent="0.25">
      <c r="A7" s="381">
        <v>2</v>
      </c>
      <c r="B7" s="374" t="str">
        <f>+OBJS!C7</f>
        <v>Diseñar un plan institucional que genere incentivos e interés por el aprendizaje con miras al mejoramiento de la calidad de vida de los educandos y sus familias.</v>
      </c>
      <c r="C7" s="181" t="str">
        <f>+OBJS!D7</f>
        <v>Usar las actividades extracurriculares como mecanismo de conexión con el estado de ánimo para el disfrute del aprendizaje.</v>
      </c>
      <c r="D7" s="135" t="s">
        <v>477</v>
      </c>
      <c r="E7" s="135" t="s">
        <v>479</v>
      </c>
      <c r="F7" s="135" t="s">
        <v>478</v>
      </c>
      <c r="G7" s="199" t="s">
        <v>475</v>
      </c>
      <c r="H7" s="160" t="s">
        <v>192</v>
      </c>
      <c r="I7" s="160" t="s">
        <v>193</v>
      </c>
      <c r="J7" s="160" t="s">
        <v>555</v>
      </c>
      <c r="K7" s="160" t="s">
        <v>572</v>
      </c>
      <c r="L7" s="200">
        <v>0.1</v>
      </c>
      <c r="M7" s="201">
        <v>0.4</v>
      </c>
      <c r="N7" s="201">
        <v>0.8</v>
      </c>
      <c r="O7" s="202" t="s">
        <v>573</v>
      </c>
      <c r="P7" s="160" t="s">
        <v>483</v>
      </c>
      <c r="Q7" s="205" t="s">
        <v>485</v>
      </c>
    </row>
    <row r="8" spans="1:17" ht="59.4" customHeight="1" thickBot="1" x14ac:dyDescent="0.25">
      <c r="A8" s="380"/>
      <c r="B8" s="375"/>
      <c r="C8" s="190" t="str">
        <f>+OBJS!D8</f>
        <v>Construir un modelo de incentivos que impacte positivamente en los estudiantes generando el interés por el  aprendizaje.</v>
      </c>
      <c r="D8" s="191" t="s">
        <v>1695</v>
      </c>
      <c r="E8" s="191" t="s">
        <v>481</v>
      </c>
      <c r="F8" s="191" t="s">
        <v>482</v>
      </c>
      <c r="G8" s="192" t="s">
        <v>476</v>
      </c>
      <c r="H8" s="193" t="s">
        <v>192</v>
      </c>
      <c r="I8" s="193" t="s">
        <v>193</v>
      </c>
      <c r="J8" s="193" t="s">
        <v>574</v>
      </c>
      <c r="K8" s="193" t="s">
        <v>575</v>
      </c>
      <c r="L8" s="194">
        <v>0.1</v>
      </c>
      <c r="M8" s="195">
        <v>0.2</v>
      </c>
      <c r="N8" s="195">
        <v>0.5</v>
      </c>
      <c r="O8" s="196" t="s">
        <v>484</v>
      </c>
      <c r="P8" s="193" t="s">
        <v>540</v>
      </c>
      <c r="Q8" s="204" t="s">
        <v>547</v>
      </c>
    </row>
    <row r="9" spans="1:17" ht="54.6" customHeight="1" thickBot="1" x14ac:dyDescent="0.25">
      <c r="A9" s="372">
        <v>3</v>
      </c>
      <c r="B9" s="374" t="str">
        <f>+OBJS!C9</f>
        <v xml:space="preserve">Gestionar el vínculo Institución Educativa/Sector productivo,  fortaleciendo las competencias de los estudiantes, buscando la calidad de educación rural e incentivando la responsabilidad social por parte de las organizaciones. </v>
      </c>
      <c r="C9" s="181" t="str">
        <f>+OBJS!D9</f>
        <v>Identificar el sector productivo presente en el contexto de la Institución.</v>
      </c>
      <c r="D9" s="135" t="s">
        <v>489</v>
      </c>
      <c r="E9" s="135" t="s">
        <v>488</v>
      </c>
      <c r="F9" s="135" t="s">
        <v>487</v>
      </c>
      <c r="G9" s="199" t="s">
        <v>490</v>
      </c>
      <c r="H9" s="160" t="s">
        <v>192</v>
      </c>
      <c r="I9" s="160" t="s">
        <v>193</v>
      </c>
      <c r="J9" s="160" t="s">
        <v>492</v>
      </c>
      <c r="K9" s="160" t="s">
        <v>493</v>
      </c>
      <c r="L9" s="200">
        <v>0.1</v>
      </c>
      <c r="M9" s="201">
        <v>0.4</v>
      </c>
      <c r="N9" s="201">
        <v>0.8</v>
      </c>
      <c r="O9" s="202" t="s">
        <v>496</v>
      </c>
      <c r="P9" s="160" t="s">
        <v>473</v>
      </c>
      <c r="Q9" s="205" t="s">
        <v>498</v>
      </c>
    </row>
    <row r="10" spans="1:17" ht="42" customHeight="1" thickBot="1" x14ac:dyDescent="0.25">
      <c r="A10" s="373"/>
      <c r="B10" s="375"/>
      <c r="C10" s="190" t="str">
        <f>+OBJS!D10</f>
        <v>Establecer alianzas interinstitucional vinculando la Institución con el sector productivo.</v>
      </c>
      <c r="D10" s="191" t="s">
        <v>1694</v>
      </c>
      <c r="E10" s="191" t="s">
        <v>486</v>
      </c>
      <c r="F10" s="191" t="s">
        <v>1685</v>
      </c>
      <c r="G10" s="192" t="s">
        <v>491</v>
      </c>
      <c r="H10" s="193" t="s">
        <v>192</v>
      </c>
      <c r="I10" s="193" t="s">
        <v>193</v>
      </c>
      <c r="J10" s="193" t="s">
        <v>494</v>
      </c>
      <c r="K10" s="193" t="s">
        <v>495</v>
      </c>
      <c r="L10" s="194">
        <v>0.1</v>
      </c>
      <c r="M10" s="195">
        <v>0.4</v>
      </c>
      <c r="N10" s="195">
        <v>0.8</v>
      </c>
      <c r="O10" s="196" t="s">
        <v>497</v>
      </c>
      <c r="P10" s="193" t="s">
        <v>473</v>
      </c>
      <c r="Q10" s="204" t="s">
        <v>498</v>
      </c>
    </row>
    <row r="11" spans="1:17" ht="42" customHeight="1" thickBot="1" x14ac:dyDescent="0.25">
      <c r="A11" s="372">
        <v>4</v>
      </c>
      <c r="B11" s="374" t="str">
        <f>+OBJS!C11</f>
        <v xml:space="preserve">Identificar la metodología establecida en el PEI como elemento orientador del proceso en el aula. </v>
      </c>
      <c r="C11" s="181" t="str">
        <f>+OBJS!D11</f>
        <v>Socializar la metodología establecida en el PEI.</v>
      </c>
      <c r="D11" s="135" t="s">
        <v>1693</v>
      </c>
      <c r="E11" s="135" t="s">
        <v>506</v>
      </c>
      <c r="F11" s="135" t="s">
        <v>507</v>
      </c>
      <c r="G11" s="199" t="s">
        <v>508</v>
      </c>
      <c r="H11" s="160" t="s">
        <v>192</v>
      </c>
      <c r="I11" s="160" t="s">
        <v>193</v>
      </c>
      <c r="J11" s="160" t="s">
        <v>470</v>
      </c>
      <c r="K11" s="160" t="s">
        <v>471</v>
      </c>
      <c r="L11" s="200">
        <v>0.1</v>
      </c>
      <c r="M11" s="201">
        <v>0.4</v>
      </c>
      <c r="N11" s="201">
        <v>0.8</v>
      </c>
      <c r="O11" s="202" t="s">
        <v>472</v>
      </c>
      <c r="P11" s="160" t="s">
        <v>473</v>
      </c>
      <c r="Q11" s="205" t="s">
        <v>774</v>
      </c>
    </row>
    <row r="12" spans="1:17" ht="60.6" customHeight="1" thickBot="1" x14ac:dyDescent="0.25">
      <c r="A12" s="373"/>
      <c r="B12" s="375"/>
      <c r="C12" s="190" t="str">
        <f>+OBJS!D12</f>
        <v>Identificar las estrategias metodológicas utilizadas por los docentes durante el desarrollo de las clases, la evaluación y la recuperación.</v>
      </c>
      <c r="D12" s="191" t="s">
        <v>467</v>
      </c>
      <c r="E12" s="191" t="s">
        <v>1681</v>
      </c>
      <c r="F12" s="191" t="s">
        <v>1686</v>
      </c>
      <c r="G12" s="192" t="s">
        <v>468</v>
      </c>
      <c r="H12" s="193" t="s">
        <v>192</v>
      </c>
      <c r="I12" s="193" t="s">
        <v>193</v>
      </c>
      <c r="J12" s="193" t="s">
        <v>474</v>
      </c>
      <c r="K12" s="193" t="s">
        <v>516</v>
      </c>
      <c r="L12" s="194">
        <v>0.1</v>
      </c>
      <c r="M12" s="195">
        <v>0.4</v>
      </c>
      <c r="N12" s="195">
        <v>0.8</v>
      </c>
      <c r="O12" s="196" t="s">
        <v>472</v>
      </c>
      <c r="P12" s="193" t="s">
        <v>473</v>
      </c>
      <c r="Q12" s="204" t="s">
        <v>774</v>
      </c>
    </row>
    <row r="13" spans="1:17" ht="121.2" customHeight="1" thickBot="1" x14ac:dyDescent="0.25">
      <c r="A13" s="372">
        <v>5</v>
      </c>
      <c r="B13" s="374" t="str">
        <f>+OBJS!C13</f>
        <v>Definir las opciones didácticas y los recursos implementados en las diferentes áreas y proyectos teniendo en cuenta el grado y el contexto, garantizando el impacto y la eficacia de las mismas.</v>
      </c>
      <c r="C13" s="181" t="str">
        <f>+OBJS!D13</f>
        <v>Organizar las áreas y los proyectos transversales.</v>
      </c>
      <c r="D13" s="135" t="s">
        <v>509</v>
      </c>
      <c r="E13" s="135" t="s">
        <v>510</v>
      </c>
      <c r="F13" s="135" t="s">
        <v>1687</v>
      </c>
      <c r="G13" s="199" t="s">
        <v>512</v>
      </c>
      <c r="H13" s="160" t="s">
        <v>192</v>
      </c>
      <c r="I13" s="160" t="s">
        <v>193</v>
      </c>
      <c r="J13" s="160" t="s">
        <v>519</v>
      </c>
      <c r="K13" s="160" t="s">
        <v>518</v>
      </c>
      <c r="L13" s="200">
        <v>0.1</v>
      </c>
      <c r="M13" s="201">
        <v>0.4</v>
      </c>
      <c r="N13" s="201">
        <v>0.8</v>
      </c>
      <c r="O13" s="202" t="s">
        <v>511</v>
      </c>
      <c r="P13" s="160" t="s">
        <v>473</v>
      </c>
      <c r="Q13" s="206" t="s">
        <v>548</v>
      </c>
    </row>
    <row r="14" spans="1:17" ht="121.8" customHeight="1" thickBot="1" x14ac:dyDescent="0.25">
      <c r="A14" s="373"/>
      <c r="B14" s="375"/>
      <c r="C14" s="190" t="str">
        <f>+OBJS!D14</f>
        <v>Establecer un plan de acción que permita la verificación de la ejecución de los planes de área y proyectos transversales.</v>
      </c>
      <c r="D14" s="191" t="s">
        <v>535</v>
      </c>
      <c r="E14" s="191" t="s">
        <v>520</v>
      </c>
      <c r="F14" s="191" t="s">
        <v>1151</v>
      </c>
      <c r="G14" s="192" t="s">
        <v>521</v>
      </c>
      <c r="H14" s="193" t="s">
        <v>192</v>
      </c>
      <c r="I14" s="193" t="s">
        <v>193</v>
      </c>
      <c r="J14" s="193" t="s">
        <v>511</v>
      </c>
      <c r="K14" s="193" t="s">
        <v>536</v>
      </c>
      <c r="L14" s="194">
        <v>0.1</v>
      </c>
      <c r="M14" s="195">
        <v>0.4</v>
      </c>
      <c r="N14" s="195">
        <v>0.8</v>
      </c>
      <c r="O14" s="196" t="s">
        <v>511</v>
      </c>
      <c r="P14" s="193" t="s">
        <v>473</v>
      </c>
      <c r="Q14" s="207" t="s">
        <v>548</v>
      </c>
    </row>
    <row r="15" spans="1:17" ht="75" customHeight="1" thickBot="1" x14ac:dyDescent="0.25">
      <c r="A15" s="372">
        <v>6</v>
      </c>
      <c r="B15" s="374" t="str">
        <f>+OBJS!C15</f>
        <v>Construir el plan de acción a partir de los resultados periódicos y las Pruebas Saber.</v>
      </c>
      <c r="C15" s="181" t="str">
        <f>+OBJS!D15</f>
        <v>Revisar los resultados por periodos diseñando el respectivo plan de mejoramiento.</v>
      </c>
      <c r="D15" s="135" t="s">
        <v>513</v>
      </c>
      <c r="E15" s="135" t="s">
        <v>537</v>
      </c>
      <c r="F15" s="135" t="s">
        <v>538</v>
      </c>
      <c r="G15" s="199" t="s">
        <v>522</v>
      </c>
      <c r="H15" s="160" t="s">
        <v>192</v>
      </c>
      <c r="I15" s="160" t="s">
        <v>193</v>
      </c>
      <c r="J15" s="160" t="s">
        <v>539</v>
      </c>
      <c r="K15" s="160" t="s">
        <v>542</v>
      </c>
      <c r="L15" s="200">
        <v>0.1</v>
      </c>
      <c r="M15" s="201">
        <v>0.4</v>
      </c>
      <c r="N15" s="201">
        <v>0.8</v>
      </c>
      <c r="O15" s="202" t="s">
        <v>1152</v>
      </c>
      <c r="P15" s="160" t="s">
        <v>540</v>
      </c>
      <c r="Q15" s="205" t="s">
        <v>774</v>
      </c>
    </row>
    <row r="16" spans="1:17" ht="42" customHeight="1" thickBot="1" x14ac:dyDescent="0.25">
      <c r="A16" s="373"/>
      <c r="B16" s="375"/>
      <c r="C16" s="190" t="str">
        <f>+OBJS!D16</f>
        <v>Analizar los resultados anuales con base a las evaluaciones externas e internas planteando posibles soluciones.</v>
      </c>
      <c r="D16" s="191" t="s">
        <v>792</v>
      </c>
      <c r="E16" s="191" t="s">
        <v>523</v>
      </c>
      <c r="F16" s="191" t="s">
        <v>514</v>
      </c>
      <c r="G16" s="192" t="s">
        <v>524</v>
      </c>
      <c r="H16" s="193" t="s">
        <v>192</v>
      </c>
      <c r="I16" s="193" t="s">
        <v>193</v>
      </c>
      <c r="J16" s="193" t="s">
        <v>530</v>
      </c>
      <c r="K16" s="193" t="s">
        <v>541</v>
      </c>
      <c r="L16" s="194">
        <v>0.1</v>
      </c>
      <c r="M16" s="195">
        <v>0.4</v>
      </c>
      <c r="N16" s="195">
        <v>0.8</v>
      </c>
      <c r="O16" s="196" t="s">
        <v>543</v>
      </c>
      <c r="P16" s="193" t="s">
        <v>544</v>
      </c>
      <c r="Q16" s="204" t="s">
        <v>547</v>
      </c>
    </row>
    <row r="17" spans="1:19" ht="41.4" thickBot="1" x14ac:dyDescent="0.25">
      <c r="A17" s="372">
        <v>7</v>
      </c>
      <c r="B17" s="374" t="str">
        <f>+OBJS!C17</f>
        <v>Identificar, priorizar y acordar los recursos didácticos necesarios para el desarrollo de prácticas pedagógicas significativas, definiendo las estrategias para la consecución de los mismos.</v>
      </c>
      <c r="C17" s="181" t="str">
        <f>+OBJS!D17</f>
        <v>Identificar los elementos y/o materiales pedagógicos necesarios para el mejoramiento de la calidad educativa.</v>
      </c>
      <c r="D17" s="135" t="s">
        <v>515</v>
      </c>
      <c r="E17" s="135" t="s">
        <v>1153</v>
      </c>
      <c r="F17" s="135" t="s">
        <v>545</v>
      </c>
      <c r="G17" s="199" t="s">
        <v>527</v>
      </c>
      <c r="H17" s="160" t="s">
        <v>192</v>
      </c>
      <c r="I17" s="160" t="s">
        <v>193</v>
      </c>
      <c r="J17" s="160" t="s">
        <v>546</v>
      </c>
      <c r="K17" s="160" t="s">
        <v>1154</v>
      </c>
      <c r="L17" s="200">
        <v>0.1</v>
      </c>
      <c r="M17" s="201">
        <v>0.3</v>
      </c>
      <c r="N17" s="201">
        <v>0.6</v>
      </c>
      <c r="O17" s="202" t="s">
        <v>531</v>
      </c>
      <c r="P17" s="160" t="s">
        <v>473</v>
      </c>
      <c r="Q17" s="205" t="s">
        <v>905</v>
      </c>
    </row>
    <row r="18" spans="1:19" ht="84" customHeight="1" thickBot="1" x14ac:dyDescent="0.25">
      <c r="A18" s="373"/>
      <c r="B18" s="375"/>
      <c r="C18" s="190" t="str">
        <f>+OBJS!D18</f>
        <v>Gestionar con entidades gubernamentales y no gubernamentales, apoyo para la adquisición de material didáctico y tecnológico.</v>
      </c>
      <c r="D18" s="191" t="s">
        <v>549</v>
      </c>
      <c r="E18" s="191" t="s">
        <v>1680</v>
      </c>
      <c r="F18" s="191" t="s">
        <v>1155</v>
      </c>
      <c r="G18" s="192" t="s">
        <v>550</v>
      </c>
      <c r="H18" s="193" t="s">
        <v>192</v>
      </c>
      <c r="I18" s="193" t="s">
        <v>193</v>
      </c>
      <c r="J18" s="193" t="s">
        <v>576</v>
      </c>
      <c r="K18" s="193" t="s">
        <v>551</v>
      </c>
      <c r="L18" s="194">
        <v>0.1</v>
      </c>
      <c r="M18" s="195">
        <v>0.3</v>
      </c>
      <c r="N18" s="195">
        <v>0.6</v>
      </c>
      <c r="O18" s="196" t="s">
        <v>531</v>
      </c>
      <c r="P18" s="193" t="s">
        <v>473</v>
      </c>
      <c r="Q18" s="204" t="s">
        <v>905</v>
      </c>
    </row>
    <row r="19" spans="1:19" ht="57" customHeight="1" thickBot="1" x14ac:dyDescent="0.25">
      <c r="A19" s="372">
        <v>8</v>
      </c>
      <c r="B19" s="374" t="str">
        <f>+OBJS!C19</f>
        <v>Diseñar estrategias pedagógicas que impacten significativa y positivamente en el desempeño académico de los estudiantes.</v>
      </c>
      <c r="C19" s="181" t="str">
        <f>+OBJS!D19</f>
        <v>Identificar periódicamente los estudiantes con bajo desempeño académico y diferentes falencias en el aula de clase.</v>
      </c>
      <c r="D19" s="135" t="s">
        <v>1692</v>
      </c>
      <c r="E19" s="135" t="s">
        <v>553</v>
      </c>
      <c r="F19" s="135" t="s">
        <v>554</v>
      </c>
      <c r="G19" s="199" t="s">
        <v>555</v>
      </c>
      <c r="H19" s="160" t="s">
        <v>192</v>
      </c>
      <c r="I19" s="160" t="s">
        <v>193</v>
      </c>
      <c r="J19" s="160" t="s">
        <v>577</v>
      </c>
      <c r="K19" s="160" t="s">
        <v>556</v>
      </c>
      <c r="L19" s="200">
        <v>0.1</v>
      </c>
      <c r="M19" s="201">
        <v>0.4</v>
      </c>
      <c r="N19" s="201">
        <v>0.8</v>
      </c>
      <c r="O19" s="202" t="s">
        <v>532</v>
      </c>
      <c r="P19" s="160" t="s">
        <v>540</v>
      </c>
      <c r="Q19" s="205" t="s">
        <v>547</v>
      </c>
    </row>
    <row r="20" spans="1:19" ht="78" customHeight="1" thickBot="1" x14ac:dyDescent="0.25">
      <c r="A20" s="373"/>
      <c r="B20" s="375"/>
      <c r="C20" s="190" t="str">
        <f>+OBJS!D20</f>
        <v>Definir las estrategias pedagógicas con docentes y directivos docentes implementándolas con los estudiantes con bajo desempeño.</v>
      </c>
      <c r="D20" s="191" t="s">
        <v>525</v>
      </c>
      <c r="E20" s="191" t="s">
        <v>557</v>
      </c>
      <c r="F20" s="191" t="s">
        <v>1156</v>
      </c>
      <c r="G20" s="192" t="s">
        <v>526</v>
      </c>
      <c r="H20" s="193" t="s">
        <v>192</v>
      </c>
      <c r="I20" s="193" t="s">
        <v>193</v>
      </c>
      <c r="J20" s="193" t="s">
        <v>578</v>
      </c>
      <c r="K20" s="193" t="s">
        <v>516</v>
      </c>
      <c r="L20" s="194">
        <v>0.1</v>
      </c>
      <c r="M20" s="195">
        <v>0.4</v>
      </c>
      <c r="N20" s="195">
        <v>0.8</v>
      </c>
      <c r="O20" s="196" t="s">
        <v>532</v>
      </c>
      <c r="P20" s="193" t="s">
        <v>540</v>
      </c>
      <c r="Q20" s="204" t="s">
        <v>547</v>
      </c>
    </row>
    <row r="21" spans="1:19" ht="67.2" customHeight="1" thickBot="1" x14ac:dyDescent="0.25">
      <c r="A21" s="372">
        <v>9</v>
      </c>
      <c r="B21" s="374" t="str">
        <f>+OBJS!C21</f>
        <v>Diseñar el programa de Bienestar Laboral para docentes y directivos optimizando la salud integral y el desempeño.</v>
      </c>
      <c r="C21" s="181" t="str">
        <f>+OBJS!D21</f>
        <v>Identificar y priorizar las necesidades latentes de los docentes y directivos a nivel intralaboral.</v>
      </c>
      <c r="D21" s="135" t="s">
        <v>558</v>
      </c>
      <c r="E21" s="135" t="s">
        <v>559</v>
      </c>
      <c r="F21" s="135" t="s">
        <v>561</v>
      </c>
      <c r="G21" s="199" t="s">
        <v>528</v>
      </c>
      <c r="H21" s="160" t="s">
        <v>192</v>
      </c>
      <c r="I21" s="160" t="s">
        <v>193</v>
      </c>
      <c r="J21" s="160" t="s">
        <v>579</v>
      </c>
      <c r="K21" s="160" t="s">
        <v>563</v>
      </c>
      <c r="L21" s="200">
        <v>0.1</v>
      </c>
      <c r="M21" s="201">
        <v>0.4</v>
      </c>
      <c r="N21" s="201">
        <v>0.8</v>
      </c>
      <c r="O21" s="202" t="s">
        <v>564</v>
      </c>
      <c r="P21" s="160" t="s">
        <v>544</v>
      </c>
      <c r="Q21" s="205" t="s">
        <v>1157</v>
      </c>
    </row>
    <row r="22" spans="1:19" ht="73.5" customHeight="1" thickBot="1" x14ac:dyDescent="0.25">
      <c r="A22" s="373"/>
      <c r="B22" s="375"/>
      <c r="C22" s="190" t="str">
        <f>+OBJS!D22</f>
        <v>Construir el programa de Bienestar Laboral.</v>
      </c>
      <c r="D22" s="191" t="s">
        <v>533</v>
      </c>
      <c r="E22" s="191" t="s">
        <v>560</v>
      </c>
      <c r="F22" s="191" t="s">
        <v>562</v>
      </c>
      <c r="G22" s="192" t="s">
        <v>529</v>
      </c>
      <c r="H22" s="193" t="s">
        <v>192</v>
      </c>
      <c r="I22" s="193" t="s">
        <v>193</v>
      </c>
      <c r="J22" s="193" t="s">
        <v>474</v>
      </c>
      <c r="K22" s="193" t="s">
        <v>516</v>
      </c>
      <c r="L22" s="194">
        <v>0.1</v>
      </c>
      <c r="M22" s="195">
        <v>0.4</v>
      </c>
      <c r="N22" s="195">
        <v>0.8</v>
      </c>
      <c r="O22" s="196" t="s">
        <v>534</v>
      </c>
      <c r="P22" s="193" t="s">
        <v>544</v>
      </c>
      <c r="Q22" s="204" t="s">
        <v>775</v>
      </c>
    </row>
    <row r="23" spans="1:19" ht="114" customHeight="1" thickBot="1" x14ac:dyDescent="0.25">
      <c r="A23" s="372">
        <v>10</v>
      </c>
      <c r="B23" s="374" t="str">
        <f>+OBJS!C23</f>
        <v>Diseñar el plan de trabajo para la construcción de Proyectos de vida reales e inteligentes de impacto positivo favoreciendo el desarrollo socioeconómico de la zona.</v>
      </c>
      <c r="C23" s="181" t="str">
        <f>+OBJS!D23</f>
        <v>Identificar las actividades económicas y socioculturales del contexto.</v>
      </c>
      <c r="D23" s="135" t="s">
        <v>1158</v>
      </c>
      <c r="E23" s="135" t="s">
        <v>1682</v>
      </c>
      <c r="F23" s="135" t="s">
        <v>565</v>
      </c>
      <c r="G23" s="199" t="s">
        <v>566</v>
      </c>
      <c r="H23" s="160" t="s">
        <v>192</v>
      </c>
      <c r="I23" s="160" t="s">
        <v>193</v>
      </c>
      <c r="J23" s="160" t="s">
        <v>470</v>
      </c>
      <c r="K23" s="160" t="s">
        <v>568</v>
      </c>
      <c r="L23" s="200">
        <v>0.1</v>
      </c>
      <c r="M23" s="201">
        <v>0.4</v>
      </c>
      <c r="N23" s="201">
        <v>0.8</v>
      </c>
      <c r="O23" s="202" t="s">
        <v>567</v>
      </c>
      <c r="P23" s="160" t="s">
        <v>473</v>
      </c>
      <c r="Q23" s="205" t="s">
        <v>552</v>
      </c>
    </row>
    <row r="24" spans="1:19" ht="49.5" customHeight="1" thickBot="1" x14ac:dyDescent="0.25">
      <c r="A24" s="373"/>
      <c r="B24" s="375"/>
      <c r="C24" s="190" t="str">
        <f>+OBJS!D24</f>
        <v>Construir el plan de trabajo a nivel de áreas y de orientación escolar diseñando y fortaleciendo el proyecto de vida de los educandos.</v>
      </c>
      <c r="D24" s="191" t="s">
        <v>569</v>
      </c>
      <c r="E24" s="191" t="s">
        <v>1683</v>
      </c>
      <c r="F24" s="191" t="s">
        <v>570</v>
      </c>
      <c r="G24" s="192" t="s">
        <v>571</v>
      </c>
      <c r="H24" s="193" t="s">
        <v>192</v>
      </c>
      <c r="I24" s="193" t="s">
        <v>193</v>
      </c>
      <c r="J24" s="193" t="s">
        <v>470</v>
      </c>
      <c r="K24" s="193" t="s">
        <v>581</v>
      </c>
      <c r="L24" s="194">
        <v>0.1</v>
      </c>
      <c r="M24" s="195">
        <v>0.4</v>
      </c>
      <c r="N24" s="195">
        <v>0.8</v>
      </c>
      <c r="O24" s="196" t="s">
        <v>534</v>
      </c>
      <c r="P24" s="193" t="s">
        <v>473</v>
      </c>
      <c r="Q24" s="204" t="s">
        <v>580</v>
      </c>
    </row>
    <row r="25" spans="1:19" ht="111" customHeight="1" thickBot="1" x14ac:dyDescent="0.25">
      <c r="A25" s="372">
        <v>11</v>
      </c>
      <c r="B25" s="374" t="str">
        <f>+OBJS!C25</f>
        <v>Identificar aspectos familiares que influyan en la formación integral de los educandos vinculándolos activamente en el proceso educativo.</v>
      </c>
      <c r="C25" s="181" t="str">
        <f>+OBJS!D25</f>
        <v>Establecer el cronograma de reuniones con padres de familia y/o acudientes.</v>
      </c>
      <c r="D25" s="179" t="s">
        <v>583</v>
      </c>
      <c r="E25" s="135" t="s">
        <v>584</v>
      </c>
      <c r="F25" s="135" t="s">
        <v>586</v>
      </c>
      <c r="G25" s="199" t="s">
        <v>587</v>
      </c>
      <c r="H25" s="160" t="s">
        <v>192</v>
      </c>
      <c r="I25" s="160" t="s">
        <v>193</v>
      </c>
      <c r="J25" s="160" t="s">
        <v>588</v>
      </c>
      <c r="K25" s="160" t="s">
        <v>589</v>
      </c>
      <c r="L25" s="200">
        <v>0.1</v>
      </c>
      <c r="M25" s="201">
        <v>0.2</v>
      </c>
      <c r="N25" s="201">
        <v>0.6</v>
      </c>
      <c r="O25" s="202" t="s">
        <v>472</v>
      </c>
      <c r="P25" s="160" t="s">
        <v>540</v>
      </c>
      <c r="Q25" s="205" t="s">
        <v>552</v>
      </c>
    </row>
    <row r="26" spans="1:19" ht="109.2" customHeight="1" thickBot="1" x14ac:dyDescent="0.25">
      <c r="A26" s="373"/>
      <c r="B26" s="375"/>
      <c r="C26" s="190" t="str">
        <f>+OBJS!D26</f>
        <v>Socializar el plan de trabajo diseñado para la participación de los padres de familias y/o acudientes.</v>
      </c>
      <c r="D26" s="191" t="s">
        <v>1691</v>
      </c>
      <c r="E26" s="191" t="s">
        <v>585</v>
      </c>
      <c r="F26" s="191" t="s">
        <v>1688</v>
      </c>
      <c r="G26" s="192" t="s">
        <v>590</v>
      </c>
      <c r="H26" s="193" t="s">
        <v>192</v>
      </c>
      <c r="I26" s="193" t="s">
        <v>193</v>
      </c>
      <c r="J26" s="193" t="s">
        <v>588</v>
      </c>
      <c r="K26" s="193" t="s">
        <v>589</v>
      </c>
      <c r="L26" s="194">
        <v>0.1</v>
      </c>
      <c r="M26" s="195">
        <v>0.2</v>
      </c>
      <c r="N26" s="195">
        <v>0.6</v>
      </c>
      <c r="O26" s="196" t="s">
        <v>472</v>
      </c>
      <c r="P26" s="193" t="s">
        <v>473</v>
      </c>
      <c r="Q26" s="204" t="s">
        <v>552</v>
      </c>
    </row>
    <row r="27" spans="1:19" ht="42" customHeight="1" thickBot="1" x14ac:dyDescent="0.25">
      <c r="A27" s="376">
        <v>12</v>
      </c>
      <c r="B27" s="377" t="str">
        <f>+OBJS!C27</f>
        <v>Construir y socializar el PEGIR (Plan Escolar de Gestión Integral del Riesgo).</v>
      </c>
      <c r="C27" s="180" t="str">
        <f>+OBJS!D27</f>
        <v>Identificar los  diferentes riesgos presentes en la Institución.</v>
      </c>
      <c r="D27" s="182" t="s">
        <v>592</v>
      </c>
      <c r="E27" s="182" t="s">
        <v>591</v>
      </c>
      <c r="F27" s="182" t="s">
        <v>593</v>
      </c>
      <c r="G27" s="183" t="s">
        <v>596</v>
      </c>
      <c r="H27" s="184" t="s">
        <v>191</v>
      </c>
      <c r="I27" s="184" t="s">
        <v>194</v>
      </c>
      <c r="J27" s="184" t="s">
        <v>595</v>
      </c>
      <c r="K27" s="184" t="s">
        <v>594</v>
      </c>
      <c r="L27" s="185">
        <v>0.1</v>
      </c>
      <c r="M27" s="186">
        <v>0.5</v>
      </c>
      <c r="N27" s="186">
        <v>1</v>
      </c>
      <c r="O27" s="187" t="s">
        <v>594</v>
      </c>
      <c r="P27" s="184" t="s">
        <v>544</v>
      </c>
      <c r="Q27" s="203" t="s">
        <v>597</v>
      </c>
      <c r="R27" s="188"/>
      <c r="S27" s="189"/>
    </row>
    <row r="28" spans="1:19" ht="42" customHeight="1" thickBot="1" x14ac:dyDescent="0.25">
      <c r="A28" s="373"/>
      <c r="B28" s="375"/>
      <c r="C28" s="190" t="str">
        <f>+OBJS!D28</f>
        <v>Planear y ejecutar el PEGIR.</v>
      </c>
      <c r="D28" s="191" t="s">
        <v>1690</v>
      </c>
      <c r="E28" s="191" t="s">
        <v>1684</v>
      </c>
      <c r="F28" s="191" t="s">
        <v>1689</v>
      </c>
      <c r="G28" s="192" t="s">
        <v>599</v>
      </c>
      <c r="H28" s="193" t="s">
        <v>192</v>
      </c>
      <c r="I28" s="193" t="s">
        <v>193</v>
      </c>
      <c r="J28" s="193" t="s">
        <v>578</v>
      </c>
      <c r="K28" s="193" t="s">
        <v>516</v>
      </c>
      <c r="L28" s="194">
        <v>0.1</v>
      </c>
      <c r="M28" s="195">
        <v>0.5</v>
      </c>
      <c r="N28" s="195">
        <v>1</v>
      </c>
      <c r="O28" s="196" t="s">
        <v>598</v>
      </c>
      <c r="P28" s="193" t="s">
        <v>544</v>
      </c>
      <c r="Q28" s="204" t="s">
        <v>597</v>
      </c>
      <c r="R28" s="197"/>
      <c r="S28" s="198"/>
    </row>
    <row r="29" spans="1:19" x14ac:dyDescent="0.2">
      <c r="Q29" s="140"/>
    </row>
    <row r="30" spans="1:19" hidden="1" x14ac:dyDescent="0.2"/>
    <row r="31" spans="1:19" hidden="1" x14ac:dyDescent="0.2"/>
    <row r="32" spans="1:19" ht="9.75" hidden="1" customHeight="1" x14ac:dyDescent="0.2"/>
    <row r="33" spans="6:6" hidden="1" x14ac:dyDescent="0.2"/>
    <row r="34" spans="6:6" hidden="1" x14ac:dyDescent="0.2"/>
    <row r="35" spans="6:6" hidden="1" x14ac:dyDescent="0.2"/>
    <row r="36" spans="6:6" hidden="1" x14ac:dyDescent="0.2"/>
    <row r="37" spans="6:6" hidden="1" x14ac:dyDescent="0.2"/>
    <row r="38" spans="6:6" hidden="1" x14ac:dyDescent="0.2"/>
    <row r="39" spans="6:6" hidden="1" x14ac:dyDescent="0.2"/>
    <row r="40" spans="6:6" hidden="1" x14ac:dyDescent="0.2"/>
    <row r="41" spans="6:6" hidden="1" x14ac:dyDescent="0.2"/>
    <row r="42" spans="6:6" hidden="1" x14ac:dyDescent="0.2"/>
    <row r="43" spans="6:6" hidden="1" x14ac:dyDescent="0.2"/>
    <row r="44" spans="6:6" hidden="1" x14ac:dyDescent="0.2">
      <c r="F44" t="s">
        <v>191</v>
      </c>
    </row>
    <row r="45" spans="6:6" hidden="1" x14ac:dyDescent="0.2">
      <c r="F45" t="s">
        <v>192</v>
      </c>
    </row>
    <row r="46" spans="6:6" hidden="1" x14ac:dyDescent="0.2"/>
    <row r="47" spans="6:6" hidden="1" x14ac:dyDescent="0.2"/>
    <row r="48" spans="6:6" hidden="1" x14ac:dyDescent="0.2"/>
    <row r="49" spans="9:16" hidden="1" x14ac:dyDescent="0.2"/>
    <row r="50" spans="9:16" hidden="1" x14ac:dyDescent="0.2">
      <c r="I50" t="s">
        <v>193</v>
      </c>
    </row>
    <row r="51" spans="9:16" hidden="1" x14ac:dyDescent="0.2">
      <c r="I51" t="s">
        <v>194</v>
      </c>
    </row>
    <row r="52" spans="9:16" hidden="1" x14ac:dyDescent="0.2"/>
    <row r="53" spans="9:16" hidden="1" x14ac:dyDescent="0.2"/>
    <row r="59" spans="9:16" ht="10.5" hidden="1" customHeight="1" x14ac:dyDescent="0.2"/>
    <row r="60" spans="9:16" hidden="1" x14ac:dyDescent="0.2"/>
    <row r="61" spans="9:16" hidden="1" x14ac:dyDescent="0.2">
      <c r="P61" t="s">
        <v>195</v>
      </c>
    </row>
    <row r="62" spans="9:16" hidden="1" x14ac:dyDescent="0.2">
      <c r="P62" t="s">
        <v>196</v>
      </c>
    </row>
    <row r="63" spans="9:16" hidden="1" x14ac:dyDescent="0.2">
      <c r="P63" t="s">
        <v>197</v>
      </c>
    </row>
    <row r="64" spans="9:16" hidden="1" x14ac:dyDescent="0.2">
      <c r="P64" t="s">
        <v>198</v>
      </c>
    </row>
    <row r="65" spans="12:16" hidden="1" x14ac:dyDescent="0.2">
      <c r="P65" t="s">
        <v>199</v>
      </c>
    </row>
    <row r="70" spans="12:16" ht="15" x14ac:dyDescent="0.2">
      <c r="L70" s="136"/>
    </row>
    <row r="71" spans="12:16" ht="15" x14ac:dyDescent="0.2">
      <c r="L71" s="137"/>
    </row>
    <row r="72" spans="12:16" ht="15" x14ac:dyDescent="0.2">
      <c r="L72" s="136"/>
    </row>
    <row r="73" spans="12:16" ht="15" x14ac:dyDescent="0.2">
      <c r="L73" s="136"/>
    </row>
    <row r="74" spans="12:16" ht="15" x14ac:dyDescent="0.2">
      <c r="L74" s="136"/>
    </row>
    <row r="75" spans="12:16" ht="15" x14ac:dyDescent="0.2">
      <c r="L75" s="136"/>
    </row>
    <row r="76" spans="12:16" ht="15" x14ac:dyDescent="0.2">
      <c r="L76" s="136"/>
    </row>
    <row r="77" spans="12:16" ht="15" x14ac:dyDescent="0.2">
      <c r="L77" s="136"/>
    </row>
    <row r="78" spans="12:16" ht="15" x14ac:dyDescent="0.2">
      <c r="L78" s="136"/>
    </row>
    <row r="79" spans="12:16" ht="15" x14ac:dyDescent="0.2">
      <c r="L79" s="136"/>
    </row>
    <row r="80" spans="12:16" ht="15" x14ac:dyDescent="0.25">
      <c r="L80" s="138"/>
    </row>
  </sheetData>
  <sheetProtection selectLockedCells="1"/>
  <mergeCells count="25">
    <mergeCell ref="A2:Q2"/>
    <mergeCell ref="A11:A12"/>
    <mergeCell ref="B11:B12"/>
    <mergeCell ref="A5:A6"/>
    <mergeCell ref="A7:A8"/>
    <mergeCell ref="B5:B6"/>
    <mergeCell ref="A9:A10"/>
    <mergeCell ref="B9:B10"/>
    <mergeCell ref="B7:B8"/>
    <mergeCell ref="A17:A18"/>
    <mergeCell ref="B17:B18"/>
    <mergeCell ref="A19:A20"/>
    <mergeCell ref="B19:B20"/>
    <mergeCell ref="A13:A14"/>
    <mergeCell ref="B13:B14"/>
    <mergeCell ref="A15:A16"/>
    <mergeCell ref="B15:B16"/>
    <mergeCell ref="A25:A26"/>
    <mergeCell ref="B25:B26"/>
    <mergeCell ref="A27:A28"/>
    <mergeCell ref="B27:B28"/>
    <mergeCell ref="A21:A22"/>
    <mergeCell ref="B21:B22"/>
    <mergeCell ref="A23:A24"/>
    <mergeCell ref="B23:B24"/>
  </mergeCells>
  <phoneticPr fontId="15" type="noConversion"/>
  <dataValidations xWindow="607" yWindow="367" count="2">
    <dataValidation type="list" allowBlank="1" showInputMessage="1" showErrorMessage="1" sqref="I5:I28">
      <formula1>$I$49:$I$51</formula1>
    </dataValidation>
    <dataValidation type="list" allowBlank="1" showInputMessage="1" showErrorMessage="1" prompt="RESULTADO: Permiten establecer SI las acciones ejecutadas sirvieron para lograr las metas y los resultados deseados._x000a_PROCESO: Brindan información acerca del desarrollo de las diferentes etapas de un proceso y permite monitorear los avances" sqref="H5:H28">
      <formula1>$F$43:$F$45</formula1>
    </dataValidation>
  </dataValidations>
  <pageMargins left="0.7" right="0.7" top="0.75" bottom="0.75" header="0.3" footer="0.3"/>
  <pageSetup paperSize="190" scale="71" orientation="landscape" r:id="rId1"/>
  <colBreaks count="1" manualBreakCount="1">
    <brk id="10"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3" tint="0.39997558519241921"/>
  </sheetPr>
  <dimension ref="A2:J177"/>
  <sheetViews>
    <sheetView zoomScale="80" zoomScaleNormal="80" workbookViewId="0">
      <selection activeCell="C10" sqref="C10"/>
    </sheetView>
  </sheetViews>
  <sheetFormatPr baseColWidth="10" defaultColWidth="9.28515625" defaultRowHeight="10.199999999999999" x14ac:dyDescent="0.2"/>
  <cols>
    <col min="1" max="1" width="45.85546875" style="34" customWidth="1"/>
    <col min="2" max="2" width="36.85546875" style="34" customWidth="1"/>
    <col min="3" max="3" width="40.7109375" style="34" customWidth="1"/>
    <col min="4" max="4" width="34" style="83" customWidth="1"/>
    <col min="5" max="5" width="20" style="83" customWidth="1"/>
    <col min="6" max="6" width="26.7109375" style="83" customWidth="1"/>
    <col min="7" max="7" width="29.7109375" style="87" customWidth="1"/>
    <col min="8" max="8" width="40.7109375" style="83" customWidth="1"/>
    <col min="9" max="9" width="39.42578125" style="83" customWidth="1"/>
    <col min="10" max="10" width="9.28515625" style="34"/>
  </cols>
  <sheetData>
    <row r="2" spans="1:10" ht="13.8" customHeight="1" x14ac:dyDescent="0.25">
      <c r="A2" s="389" t="s">
        <v>1178</v>
      </c>
      <c r="B2" s="389"/>
      <c r="C2" s="389"/>
      <c r="D2" s="389"/>
      <c r="E2" s="389"/>
      <c r="F2" s="389"/>
      <c r="G2" s="389"/>
      <c r="H2" s="389"/>
      <c r="I2" s="389"/>
    </row>
    <row r="4" spans="1:10" ht="10.8" thickBot="1" x14ac:dyDescent="0.25"/>
    <row r="5" spans="1:10" s="31" customFormat="1" ht="51.75" customHeight="1" thickBot="1" x14ac:dyDescent="0.25">
      <c r="A5" s="161" t="s">
        <v>107</v>
      </c>
      <c r="B5" s="162" t="s">
        <v>600</v>
      </c>
      <c r="C5" s="42" t="s">
        <v>601</v>
      </c>
      <c r="D5" s="42" t="s">
        <v>117</v>
      </c>
      <c r="E5" s="42" t="s">
        <v>149</v>
      </c>
      <c r="F5" s="42" t="s">
        <v>150</v>
      </c>
      <c r="G5" s="88" t="s">
        <v>227</v>
      </c>
      <c r="H5" s="42" t="s">
        <v>201</v>
      </c>
      <c r="I5" s="163" t="s">
        <v>228</v>
      </c>
      <c r="J5" s="78"/>
    </row>
    <row r="6" spans="1:10" s="78" customFormat="1" ht="33" customHeight="1" x14ac:dyDescent="0.2">
      <c r="A6" s="384" t="str">
        <f>OBJS!D5</f>
        <v>Socializar el enfoque pedagógico estructurado en el PEI</v>
      </c>
      <c r="B6" s="386" t="str">
        <f>MET_IND!D5</f>
        <v>Exponer el enfoque pedagógico institucional con los docentes.</v>
      </c>
      <c r="C6" s="159" t="s">
        <v>609</v>
      </c>
      <c r="D6" s="160" t="s">
        <v>752</v>
      </c>
      <c r="E6" s="90">
        <v>43843</v>
      </c>
      <c r="F6" s="90">
        <v>43917</v>
      </c>
      <c r="G6" s="89">
        <v>0</v>
      </c>
      <c r="H6" s="176" t="s">
        <v>620</v>
      </c>
      <c r="I6" s="176" t="s">
        <v>621</v>
      </c>
    </row>
    <row r="7" spans="1:10" s="78" customFormat="1" ht="33" customHeight="1" x14ac:dyDescent="0.2">
      <c r="A7" s="384"/>
      <c r="B7" s="386"/>
      <c r="C7" s="141" t="s">
        <v>618</v>
      </c>
      <c r="D7" s="79" t="s">
        <v>752</v>
      </c>
      <c r="E7" s="90">
        <v>43920</v>
      </c>
      <c r="F7" s="90">
        <v>43987</v>
      </c>
      <c r="G7" s="89">
        <v>0</v>
      </c>
      <c r="H7" s="144" t="s">
        <v>620</v>
      </c>
      <c r="I7" s="144" t="s">
        <v>621</v>
      </c>
    </row>
    <row r="8" spans="1:10" s="78" customFormat="1" ht="33" customHeight="1" x14ac:dyDescent="0.2">
      <c r="A8" s="384"/>
      <c r="B8" s="386"/>
      <c r="C8" s="141" t="s">
        <v>608</v>
      </c>
      <c r="D8" s="79" t="s">
        <v>752</v>
      </c>
      <c r="E8" s="90">
        <v>43990</v>
      </c>
      <c r="F8" s="90">
        <v>44071</v>
      </c>
      <c r="G8" s="89">
        <v>0</v>
      </c>
      <c r="H8" s="144" t="s">
        <v>620</v>
      </c>
      <c r="I8" s="144" t="s">
        <v>621</v>
      </c>
    </row>
    <row r="9" spans="1:10" s="78" customFormat="1" ht="43.5" customHeight="1" x14ac:dyDescent="0.2">
      <c r="A9" s="385"/>
      <c r="B9" s="387"/>
      <c r="C9" s="141" t="s">
        <v>619</v>
      </c>
      <c r="D9" s="79" t="s">
        <v>752</v>
      </c>
      <c r="E9" s="90">
        <v>44074</v>
      </c>
      <c r="F9" s="90">
        <v>44169</v>
      </c>
      <c r="G9" s="89">
        <v>0</v>
      </c>
      <c r="H9" s="144" t="s">
        <v>620</v>
      </c>
      <c r="I9" s="144" t="s">
        <v>621</v>
      </c>
    </row>
    <row r="10" spans="1:10" s="78" customFormat="1" ht="43.5" customHeight="1" x14ac:dyDescent="0.2">
      <c r="A10" s="388" t="str">
        <f>OBJS!D6</f>
        <v>Crear el nuevo Enfoque Pedagógico Institucional basado en la práctica docente y la realidad del sector</v>
      </c>
      <c r="B10" s="386" t="str">
        <f>MET_IND!D6</f>
        <v>Identificar la realidad del sector rural como base del proceso pedagógico.</v>
      </c>
      <c r="C10" s="141" t="s">
        <v>631</v>
      </c>
      <c r="D10" s="79" t="s">
        <v>630</v>
      </c>
      <c r="E10" s="90">
        <v>43843</v>
      </c>
      <c r="F10" s="90">
        <v>43917</v>
      </c>
      <c r="G10" s="89">
        <v>0</v>
      </c>
      <c r="H10" s="144" t="s">
        <v>620</v>
      </c>
      <c r="I10" s="144" t="s">
        <v>621</v>
      </c>
    </row>
    <row r="11" spans="1:10" s="78" customFormat="1" ht="43.5" customHeight="1" x14ac:dyDescent="0.2">
      <c r="A11" s="384"/>
      <c r="B11" s="386"/>
      <c r="C11" s="141" t="s">
        <v>632</v>
      </c>
      <c r="D11" s="84" t="s">
        <v>635</v>
      </c>
      <c r="E11" s="90">
        <v>43920</v>
      </c>
      <c r="F11" s="90">
        <v>43987</v>
      </c>
      <c r="G11" s="89">
        <v>0</v>
      </c>
      <c r="H11" s="144" t="s">
        <v>620</v>
      </c>
      <c r="I11" s="144" t="s">
        <v>621</v>
      </c>
    </row>
    <row r="12" spans="1:10" s="78" customFormat="1" ht="43.5" customHeight="1" x14ac:dyDescent="0.2">
      <c r="A12" s="384"/>
      <c r="B12" s="386"/>
      <c r="C12" s="141" t="s">
        <v>616</v>
      </c>
      <c r="D12" s="79" t="s">
        <v>634</v>
      </c>
      <c r="E12" s="90">
        <v>43990</v>
      </c>
      <c r="F12" s="90">
        <v>44071</v>
      </c>
      <c r="G12" s="89">
        <v>0</v>
      </c>
      <c r="H12" s="144" t="s">
        <v>620</v>
      </c>
      <c r="I12" s="144" t="s">
        <v>621</v>
      </c>
    </row>
    <row r="13" spans="1:10" s="78" customFormat="1" ht="43.5" customHeight="1" x14ac:dyDescent="0.2">
      <c r="A13" s="385"/>
      <c r="B13" s="387"/>
      <c r="C13" s="141" t="s">
        <v>633</v>
      </c>
      <c r="D13" s="84" t="s">
        <v>635</v>
      </c>
      <c r="E13" s="90">
        <v>44074</v>
      </c>
      <c r="F13" s="90">
        <v>44169</v>
      </c>
      <c r="G13" s="89">
        <v>0</v>
      </c>
      <c r="H13" s="144" t="s">
        <v>620</v>
      </c>
      <c r="I13" s="144" t="s">
        <v>621</v>
      </c>
    </row>
    <row r="14" spans="1:10" s="34" customFormat="1" ht="43.5" customHeight="1" x14ac:dyDescent="0.2">
      <c r="A14" s="383" t="str">
        <f>OBJS!D7</f>
        <v>Usar las actividades extracurriculares como mecanismo de conexión con el estado de ánimo para el disfrute del aprendizaje.</v>
      </c>
      <c r="B14" s="386" t="str">
        <f>MET_IND!D7</f>
        <v>Planear actividades extracurriculares que generen interés y motivación por el estudio.</v>
      </c>
      <c r="C14" s="141" t="s">
        <v>611</v>
      </c>
      <c r="D14" s="84" t="s">
        <v>635</v>
      </c>
      <c r="E14" s="90">
        <v>43843</v>
      </c>
      <c r="F14" s="90">
        <v>43917</v>
      </c>
      <c r="G14" s="89">
        <v>0</v>
      </c>
      <c r="H14" s="144" t="s">
        <v>620</v>
      </c>
      <c r="I14" s="144" t="s">
        <v>621</v>
      </c>
    </row>
    <row r="15" spans="1:10" s="34" customFormat="1" ht="43.5" customHeight="1" x14ac:dyDescent="0.2">
      <c r="A15" s="384"/>
      <c r="B15" s="386"/>
      <c r="C15" s="141" t="s">
        <v>651</v>
      </c>
      <c r="D15" s="84" t="s">
        <v>652</v>
      </c>
      <c r="E15" s="90">
        <v>43843</v>
      </c>
      <c r="F15" s="90">
        <v>44078</v>
      </c>
      <c r="G15" s="89">
        <v>0</v>
      </c>
      <c r="H15" s="144" t="s">
        <v>620</v>
      </c>
      <c r="I15" s="144" t="s">
        <v>621</v>
      </c>
    </row>
    <row r="16" spans="1:10" s="34" customFormat="1" ht="43.5" customHeight="1" x14ac:dyDescent="0.2">
      <c r="A16" s="384"/>
      <c r="B16" s="386"/>
      <c r="C16" s="141" t="s">
        <v>617</v>
      </c>
      <c r="D16" s="84" t="s">
        <v>652</v>
      </c>
      <c r="E16" s="90">
        <v>43843</v>
      </c>
      <c r="F16" s="90">
        <v>44078</v>
      </c>
      <c r="G16" s="89">
        <v>0</v>
      </c>
      <c r="H16" s="144" t="s">
        <v>620</v>
      </c>
      <c r="I16" s="144" t="s">
        <v>621</v>
      </c>
    </row>
    <row r="17" spans="1:9" s="34" customFormat="1" ht="55.2" customHeight="1" x14ac:dyDescent="0.2">
      <c r="A17" s="385"/>
      <c r="B17" s="387"/>
      <c r="C17" s="141" t="s">
        <v>653</v>
      </c>
      <c r="D17" s="84" t="s">
        <v>635</v>
      </c>
      <c r="E17" s="90">
        <v>44074</v>
      </c>
      <c r="F17" s="90">
        <v>44169</v>
      </c>
      <c r="G17" s="89">
        <v>0</v>
      </c>
      <c r="H17" s="144" t="s">
        <v>620</v>
      </c>
      <c r="I17" s="144" t="s">
        <v>621</v>
      </c>
    </row>
    <row r="18" spans="1:9" s="34" customFormat="1" ht="43.5" customHeight="1" x14ac:dyDescent="0.2">
      <c r="A18" s="383" t="str">
        <f>OBJS!D8</f>
        <v>Construir un modelo de incentivos que impacte positivamente en los estudiantes generando el interés por el  aprendizaje.</v>
      </c>
      <c r="B18" s="386" t="str">
        <f>MET_IND!D8</f>
        <v>Crear el Modelo de Incentivos de Aprendizaje del Instituto Técnico Rafael García Herreros.</v>
      </c>
      <c r="C18" s="141" t="s">
        <v>612</v>
      </c>
      <c r="D18" s="84" t="s">
        <v>635</v>
      </c>
      <c r="E18" s="90">
        <v>43843</v>
      </c>
      <c r="F18" s="90">
        <v>43925</v>
      </c>
      <c r="G18" s="89">
        <v>0</v>
      </c>
      <c r="H18" s="144" t="s">
        <v>620</v>
      </c>
      <c r="I18" s="144" t="s">
        <v>621</v>
      </c>
    </row>
    <row r="19" spans="1:9" s="34" customFormat="1" ht="43.5" customHeight="1" x14ac:dyDescent="0.2">
      <c r="A19" s="384"/>
      <c r="B19" s="386"/>
      <c r="C19" s="141" t="s">
        <v>655</v>
      </c>
      <c r="D19" s="84" t="s">
        <v>578</v>
      </c>
      <c r="E19" s="90">
        <v>43843</v>
      </c>
      <c r="F19" s="90">
        <v>43925</v>
      </c>
      <c r="G19" s="89">
        <v>0</v>
      </c>
      <c r="H19" s="144" t="s">
        <v>620</v>
      </c>
      <c r="I19" s="144" t="s">
        <v>621</v>
      </c>
    </row>
    <row r="20" spans="1:9" s="34" customFormat="1" ht="43.5" customHeight="1" x14ac:dyDescent="0.2">
      <c r="A20" s="384"/>
      <c r="B20" s="386"/>
      <c r="C20" s="141" t="s">
        <v>656</v>
      </c>
      <c r="D20" s="84" t="s">
        <v>752</v>
      </c>
      <c r="E20" s="90">
        <v>43843</v>
      </c>
      <c r="F20" s="90">
        <v>43925</v>
      </c>
      <c r="G20" s="89">
        <v>0</v>
      </c>
      <c r="H20" s="144" t="s">
        <v>620</v>
      </c>
      <c r="I20" s="144" t="s">
        <v>621</v>
      </c>
    </row>
    <row r="21" spans="1:9" s="34" customFormat="1" ht="43.5" customHeight="1" x14ac:dyDescent="0.2">
      <c r="A21" s="385"/>
      <c r="B21" s="387"/>
      <c r="C21" s="141" t="s">
        <v>654</v>
      </c>
      <c r="D21" s="84" t="s">
        <v>474</v>
      </c>
      <c r="E21" s="145" t="s">
        <v>675</v>
      </c>
      <c r="F21" s="145">
        <v>44148</v>
      </c>
      <c r="G21" s="89">
        <v>5000</v>
      </c>
      <c r="H21" s="144" t="s">
        <v>676</v>
      </c>
      <c r="I21" s="144" t="s">
        <v>677</v>
      </c>
    </row>
    <row r="22" spans="1:9" s="34" customFormat="1" ht="43.5" customHeight="1" x14ac:dyDescent="0.2">
      <c r="A22" s="383" t="str">
        <f>OBJS!D9</f>
        <v>Identificar el sector productivo presente en el contexto de la Institución.</v>
      </c>
      <c r="B22" s="386" t="str">
        <f>MET_IND!D9</f>
        <v>Organizar la ruta de intervención en la zona y en el sector urbano de Cúcuta en conexión con la SEM.</v>
      </c>
      <c r="C22" s="141" t="s">
        <v>615</v>
      </c>
      <c r="D22" s="79" t="s">
        <v>669</v>
      </c>
      <c r="E22" s="90">
        <v>43920</v>
      </c>
      <c r="F22" s="90">
        <v>44135</v>
      </c>
      <c r="G22" s="89">
        <v>0</v>
      </c>
      <c r="H22" s="144" t="s">
        <v>620</v>
      </c>
      <c r="I22" s="144" t="s">
        <v>621</v>
      </c>
    </row>
    <row r="23" spans="1:9" s="34" customFormat="1" ht="43.5" customHeight="1" x14ac:dyDescent="0.2">
      <c r="A23" s="384"/>
      <c r="B23" s="386"/>
      <c r="C23" s="141" t="s">
        <v>614</v>
      </c>
      <c r="D23" s="79" t="s">
        <v>498</v>
      </c>
      <c r="E23" s="90">
        <v>43920</v>
      </c>
      <c r="F23" s="90">
        <v>44135</v>
      </c>
      <c r="G23" s="89">
        <v>200000</v>
      </c>
      <c r="H23" s="144" t="s">
        <v>676</v>
      </c>
      <c r="I23" s="144" t="s">
        <v>678</v>
      </c>
    </row>
    <row r="24" spans="1:9" s="34" customFormat="1" ht="43.5" customHeight="1" x14ac:dyDescent="0.2">
      <c r="A24" s="384"/>
      <c r="B24" s="386"/>
      <c r="C24" s="141" t="s">
        <v>613</v>
      </c>
      <c r="D24" s="79" t="s">
        <v>752</v>
      </c>
      <c r="E24" s="90">
        <v>43920</v>
      </c>
      <c r="F24" s="90">
        <v>44135</v>
      </c>
      <c r="G24" s="89">
        <v>0</v>
      </c>
      <c r="H24" s="144" t="s">
        <v>620</v>
      </c>
      <c r="I24" s="144" t="s">
        <v>621</v>
      </c>
    </row>
    <row r="25" spans="1:9" s="34" customFormat="1" ht="43.5" customHeight="1" x14ac:dyDescent="0.2">
      <c r="A25" s="385"/>
      <c r="B25" s="387"/>
      <c r="C25" s="141" t="s">
        <v>753</v>
      </c>
      <c r="D25" s="79" t="s">
        <v>498</v>
      </c>
      <c r="E25" s="90">
        <v>43920</v>
      </c>
      <c r="F25" s="90">
        <v>44135</v>
      </c>
      <c r="G25" s="89">
        <v>100000</v>
      </c>
      <c r="H25" s="144" t="s">
        <v>676</v>
      </c>
      <c r="I25" s="144" t="s">
        <v>678</v>
      </c>
    </row>
    <row r="26" spans="1:9" s="34" customFormat="1" ht="43.5" customHeight="1" x14ac:dyDescent="0.2">
      <c r="A26" s="383" t="str">
        <f>OBJS!D10</f>
        <v>Establecer alianzas interinstitucional vinculando la Institución con el sector productivo.</v>
      </c>
      <c r="B26" s="386" t="str">
        <f>MET_IND!D10</f>
        <v>Gestionar el ingreso a las empresas del sector rural y urbano que beneficien el proceso educativo.</v>
      </c>
      <c r="C26" s="141" t="s">
        <v>751</v>
      </c>
      <c r="D26" s="79" t="s">
        <v>498</v>
      </c>
      <c r="E26" s="90">
        <v>43843</v>
      </c>
      <c r="F26" s="90">
        <v>43917</v>
      </c>
      <c r="G26" s="89">
        <v>0</v>
      </c>
      <c r="H26" s="144" t="s">
        <v>620</v>
      </c>
      <c r="I26" s="144" t="s">
        <v>621</v>
      </c>
    </row>
    <row r="27" spans="1:9" s="34" customFormat="1" ht="43.5" customHeight="1" x14ac:dyDescent="0.2">
      <c r="A27" s="384"/>
      <c r="B27" s="386"/>
      <c r="C27" s="141" t="s">
        <v>750</v>
      </c>
      <c r="D27" s="84" t="s">
        <v>752</v>
      </c>
      <c r="E27" s="90">
        <v>43920</v>
      </c>
      <c r="F27" s="90">
        <v>43987</v>
      </c>
      <c r="G27" s="89">
        <v>0</v>
      </c>
      <c r="H27" s="144" t="s">
        <v>620</v>
      </c>
      <c r="I27" s="144" t="s">
        <v>621</v>
      </c>
    </row>
    <row r="28" spans="1:9" s="34" customFormat="1" ht="43.5" customHeight="1" x14ac:dyDescent="0.2">
      <c r="A28" s="384"/>
      <c r="B28" s="386"/>
      <c r="C28" s="141" t="s">
        <v>749</v>
      </c>
      <c r="D28" s="79" t="s">
        <v>498</v>
      </c>
      <c r="E28" s="90">
        <v>43920</v>
      </c>
      <c r="F28" s="90">
        <v>44164</v>
      </c>
      <c r="G28" s="89">
        <v>100000</v>
      </c>
      <c r="H28" s="144" t="s">
        <v>676</v>
      </c>
      <c r="I28" s="144" t="s">
        <v>678</v>
      </c>
    </row>
    <row r="29" spans="1:9" s="34" customFormat="1" ht="43.5" customHeight="1" x14ac:dyDescent="0.2">
      <c r="A29" s="385"/>
      <c r="B29" s="387"/>
      <c r="C29" s="141" t="s">
        <v>754</v>
      </c>
      <c r="D29" s="84" t="s">
        <v>752</v>
      </c>
      <c r="E29" s="90">
        <v>44136</v>
      </c>
      <c r="F29" s="90">
        <v>44165</v>
      </c>
      <c r="G29" s="89">
        <v>0</v>
      </c>
      <c r="H29" s="144" t="s">
        <v>620</v>
      </c>
      <c r="I29" s="144" t="s">
        <v>621</v>
      </c>
    </row>
    <row r="30" spans="1:9" s="34" customFormat="1" ht="43.5" customHeight="1" x14ac:dyDescent="0.2">
      <c r="A30" s="383" t="str">
        <f>OBJS!D11</f>
        <v>Socializar la metodología establecida en el PEI.</v>
      </c>
      <c r="B30" s="386" t="str">
        <f>MET_IND!D11</f>
        <v>Presentar la metodología establecida en el PEI con los  docentes.</v>
      </c>
      <c r="C30" s="141" t="s">
        <v>770</v>
      </c>
      <c r="D30" s="84" t="s">
        <v>776</v>
      </c>
      <c r="E30" s="90">
        <v>43899</v>
      </c>
      <c r="F30" s="90">
        <v>43987</v>
      </c>
      <c r="G30" s="89">
        <v>0</v>
      </c>
      <c r="H30" s="144" t="s">
        <v>620</v>
      </c>
      <c r="I30" s="156" t="s">
        <v>621</v>
      </c>
    </row>
    <row r="31" spans="1:9" s="34" customFormat="1" ht="43.5" customHeight="1" x14ac:dyDescent="0.2">
      <c r="A31" s="384"/>
      <c r="B31" s="386"/>
      <c r="C31" s="141" t="s">
        <v>1160</v>
      </c>
      <c r="D31" s="84" t="s">
        <v>776</v>
      </c>
      <c r="E31" s="90">
        <v>43899</v>
      </c>
      <c r="F31" s="90">
        <v>43987</v>
      </c>
      <c r="G31" s="89">
        <v>0</v>
      </c>
      <c r="H31" s="144" t="s">
        <v>620</v>
      </c>
      <c r="I31" s="156" t="s">
        <v>621</v>
      </c>
    </row>
    <row r="32" spans="1:9" s="34" customFormat="1" ht="43.5" customHeight="1" x14ac:dyDescent="0.2">
      <c r="A32" s="384"/>
      <c r="B32" s="386"/>
      <c r="C32" s="141" t="s">
        <v>771</v>
      </c>
      <c r="D32" s="84" t="s">
        <v>776</v>
      </c>
      <c r="E32" s="90">
        <v>43899</v>
      </c>
      <c r="F32" s="90">
        <v>43987</v>
      </c>
      <c r="G32" s="89">
        <v>0</v>
      </c>
      <c r="H32" s="144" t="s">
        <v>620</v>
      </c>
      <c r="I32" s="156" t="s">
        <v>621</v>
      </c>
    </row>
    <row r="33" spans="1:9" s="34" customFormat="1" ht="43.5" customHeight="1" x14ac:dyDescent="0.2">
      <c r="A33" s="385"/>
      <c r="B33" s="387"/>
      <c r="C33" s="141" t="s">
        <v>772</v>
      </c>
      <c r="D33" s="84" t="s">
        <v>776</v>
      </c>
      <c r="E33" s="90">
        <v>44105</v>
      </c>
      <c r="F33" s="90">
        <v>44170</v>
      </c>
      <c r="G33" s="89">
        <v>0</v>
      </c>
      <c r="H33" s="144" t="s">
        <v>620</v>
      </c>
      <c r="I33" s="144" t="s">
        <v>621</v>
      </c>
    </row>
    <row r="34" spans="1:9" s="34" customFormat="1" ht="43.5" customHeight="1" x14ac:dyDescent="0.2">
      <c r="A34" s="383" t="str">
        <f>OBJS!D12</f>
        <v>Identificar las estrategias metodológicas utilizadas por los docentes durante el desarrollo de las clases, la evaluación y la recuperación.</v>
      </c>
      <c r="B34" s="386" t="str">
        <f>MET_IND!D12</f>
        <v>Identificar los diferentes estilos de enseñanza aprendizaje utilizados por los docentes.</v>
      </c>
      <c r="C34" s="141" t="s">
        <v>784</v>
      </c>
      <c r="D34" s="84" t="s">
        <v>635</v>
      </c>
      <c r="E34" s="90">
        <v>43991</v>
      </c>
      <c r="F34" s="90">
        <v>44164</v>
      </c>
      <c r="G34" s="89">
        <v>0</v>
      </c>
      <c r="H34" s="144" t="s">
        <v>620</v>
      </c>
      <c r="I34" s="144" t="s">
        <v>621</v>
      </c>
    </row>
    <row r="35" spans="1:9" s="34" customFormat="1" ht="43.5" customHeight="1" x14ac:dyDescent="0.2">
      <c r="A35" s="384"/>
      <c r="B35" s="386"/>
      <c r="C35" s="141" t="s">
        <v>777</v>
      </c>
      <c r="D35" s="84" t="s">
        <v>635</v>
      </c>
      <c r="E35" s="90">
        <v>43991</v>
      </c>
      <c r="F35" s="90">
        <v>44164</v>
      </c>
      <c r="G35" s="89">
        <v>0</v>
      </c>
      <c r="H35" s="144" t="s">
        <v>620</v>
      </c>
      <c r="I35" s="144" t="s">
        <v>621</v>
      </c>
    </row>
    <row r="36" spans="1:9" s="34" customFormat="1" ht="43.5" customHeight="1" x14ac:dyDescent="0.2">
      <c r="A36" s="384"/>
      <c r="B36" s="386"/>
      <c r="C36" s="141" t="s">
        <v>778</v>
      </c>
      <c r="D36" s="84" t="s">
        <v>635</v>
      </c>
      <c r="E36" s="90">
        <v>43991</v>
      </c>
      <c r="F36" s="90">
        <v>44164</v>
      </c>
      <c r="G36" s="89">
        <v>0</v>
      </c>
      <c r="H36" s="144" t="s">
        <v>620</v>
      </c>
      <c r="I36" s="144" t="s">
        <v>621</v>
      </c>
    </row>
    <row r="37" spans="1:9" s="34" customFormat="1" ht="43.5" customHeight="1" x14ac:dyDescent="0.2">
      <c r="A37" s="385"/>
      <c r="B37" s="387"/>
      <c r="C37" s="141" t="s">
        <v>779</v>
      </c>
      <c r="D37" s="84" t="s">
        <v>635</v>
      </c>
      <c r="E37" s="90">
        <v>43991</v>
      </c>
      <c r="F37" s="90">
        <v>44164</v>
      </c>
      <c r="G37" s="89">
        <v>0</v>
      </c>
      <c r="H37" s="144" t="s">
        <v>620</v>
      </c>
      <c r="I37" s="144" t="s">
        <v>621</v>
      </c>
    </row>
    <row r="38" spans="1:9" s="34" customFormat="1" ht="43.5" customHeight="1" x14ac:dyDescent="0.2">
      <c r="A38" s="383" t="str">
        <f>OBJS!D13</f>
        <v>Organizar las áreas y los proyectos transversales.</v>
      </c>
      <c r="B38" s="386" t="str">
        <f>MET_IND!D13</f>
        <v>Reestructurar los planes de área, de aula y proyectos pedagógicos.</v>
      </c>
      <c r="C38" s="141" t="s">
        <v>780</v>
      </c>
      <c r="D38" s="84" t="s">
        <v>668</v>
      </c>
      <c r="E38" s="90">
        <v>43843</v>
      </c>
      <c r="F38" s="90">
        <v>43917</v>
      </c>
      <c r="G38" s="89">
        <v>0</v>
      </c>
      <c r="H38" s="144" t="s">
        <v>620</v>
      </c>
      <c r="I38" s="144" t="s">
        <v>621</v>
      </c>
    </row>
    <row r="39" spans="1:9" s="34" customFormat="1" ht="43.5" customHeight="1" x14ac:dyDescent="0.2">
      <c r="A39" s="384"/>
      <c r="B39" s="386"/>
      <c r="C39" s="141" t="s">
        <v>781</v>
      </c>
      <c r="D39" s="84" t="s">
        <v>635</v>
      </c>
      <c r="E39" s="90">
        <v>43843</v>
      </c>
      <c r="F39" s="90">
        <v>43917</v>
      </c>
      <c r="G39" s="89">
        <v>0</v>
      </c>
      <c r="H39" s="144" t="s">
        <v>620</v>
      </c>
      <c r="I39" s="144" t="s">
        <v>621</v>
      </c>
    </row>
    <row r="40" spans="1:9" s="34" customFormat="1" ht="43.5" customHeight="1" x14ac:dyDescent="0.2">
      <c r="A40" s="384"/>
      <c r="B40" s="386"/>
      <c r="C40" s="141" t="s">
        <v>782</v>
      </c>
      <c r="D40" s="84" t="s">
        <v>474</v>
      </c>
      <c r="E40" s="90">
        <v>43843</v>
      </c>
      <c r="F40" s="90">
        <v>43917</v>
      </c>
      <c r="G40" s="89">
        <v>0</v>
      </c>
      <c r="H40" s="144" t="s">
        <v>620</v>
      </c>
      <c r="I40" s="144" t="s">
        <v>621</v>
      </c>
    </row>
    <row r="41" spans="1:9" s="34" customFormat="1" ht="43.5" customHeight="1" x14ac:dyDescent="0.2">
      <c r="A41" s="385"/>
      <c r="B41" s="387"/>
      <c r="C41" s="141" t="s">
        <v>783</v>
      </c>
      <c r="D41" s="84" t="s">
        <v>789</v>
      </c>
      <c r="E41" s="90">
        <v>43843</v>
      </c>
      <c r="F41" s="90">
        <v>44162</v>
      </c>
      <c r="G41" s="89">
        <v>0</v>
      </c>
      <c r="H41" s="144" t="s">
        <v>620</v>
      </c>
      <c r="I41" s="144" t="s">
        <v>621</v>
      </c>
    </row>
    <row r="42" spans="1:9" s="34" customFormat="1" ht="43.5" customHeight="1" x14ac:dyDescent="0.2">
      <c r="A42" s="383" t="str">
        <f>OBJS!D14</f>
        <v>Establecer un plan de acción que permita la verificación de la ejecución de los planes de área y proyectos transversales.</v>
      </c>
      <c r="B42" s="386" t="str">
        <f>MET_IND!D14</f>
        <v>Establecer cronograma de acompañamiento para la implementación de los planes y proyectos.</v>
      </c>
      <c r="C42" s="141" t="s">
        <v>787</v>
      </c>
      <c r="D42" s="84" t="s">
        <v>635</v>
      </c>
      <c r="E42" s="90">
        <v>43843</v>
      </c>
      <c r="F42" s="90">
        <v>43917</v>
      </c>
      <c r="G42" s="89">
        <v>0</v>
      </c>
      <c r="H42" s="144" t="s">
        <v>620</v>
      </c>
      <c r="I42" s="144" t="s">
        <v>621</v>
      </c>
    </row>
    <row r="43" spans="1:9" s="34" customFormat="1" ht="43.5" customHeight="1" x14ac:dyDescent="0.2">
      <c r="A43" s="384"/>
      <c r="B43" s="386"/>
      <c r="C43" s="141" t="s">
        <v>785</v>
      </c>
      <c r="D43" s="84" t="s">
        <v>635</v>
      </c>
      <c r="E43" s="90">
        <v>43843</v>
      </c>
      <c r="F43" s="90">
        <v>43917</v>
      </c>
      <c r="G43" s="89">
        <v>0</v>
      </c>
      <c r="H43" s="144" t="s">
        <v>620</v>
      </c>
      <c r="I43" s="144" t="s">
        <v>621</v>
      </c>
    </row>
    <row r="44" spans="1:9" s="34" customFormat="1" ht="43.5" customHeight="1" x14ac:dyDescent="0.2">
      <c r="A44" s="384"/>
      <c r="B44" s="386"/>
      <c r="C44" s="141" t="s">
        <v>786</v>
      </c>
      <c r="D44" s="84" t="s">
        <v>635</v>
      </c>
      <c r="E44" s="90">
        <v>43843</v>
      </c>
      <c r="F44" s="90">
        <v>43917</v>
      </c>
      <c r="G44" s="89">
        <v>0</v>
      </c>
      <c r="H44" s="144" t="s">
        <v>620</v>
      </c>
      <c r="I44" s="144" t="s">
        <v>621</v>
      </c>
    </row>
    <row r="45" spans="1:9" s="34" customFormat="1" ht="43.5" customHeight="1" x14ac:dyDescent="0.2">
      <c r="A45" s="385"/>
      <c r="B45" s="387"/>
      <c r="C45" s="141" t="s">
        <v>788</v>
      </c>
      <c r="D45" s="84" t="s">
        <v>635</v>
      </c>
      <c r="E45" s="90">
        <v>44136</v>
      </c>
      <c r="F45" s="90">
        <v>44162</v>
      </c>
      <c r="G45" s="89">
        <v>0</v>
      </c>
      <c r="H45" s="144" t="s">
        <v>620</v>
      </c>
      <c r="I45" s="144" t="s">
        <v>621</v>
      </c>
    </row>
    <row r="46" spans="1:9" s="34" customFormat="1" ht="43.5" customHeight="1" x14ac:dyDescent="0.2">
      <c r="A46" s="383" t="str">
        <f>OBJS!D15</f>
        <v>Revisar los resultados por periodos diseñando el respectivo plan de mejoramiento.</v>
      </c>
      <c r="B46" s="386" t="str">
        <f>MET_IND!D15</f>
        <v>Diseñar estrategias pedagógicas periódicas en pro del desempeño académico, con base en los resultados de pruebas externas e internas.</v>
      </c>
      <c r="C46" s="141" t="s">
        <v>797</v>
      </c>
      <c r="D46" s="84" t="s">
        <v>635</v>
      </c>
      <c r="E46" s="90">
        <v>43837</v>
      </c>
      <c r="F46" s="90">
        <v>43847</v>
      </c>
      <c r="G46" s="89">
        <v>0</v>
      </c>
      <c r="H46" s="144" t="s">
        <v>620</v>
      </c>
      <c r="I46" s="144" t="s">
        <v>621</v>
      </c>
    </row>
    <row r="47" spans="1:9" s="34" customFormat="1" ht="43.5" customHeight="1" x14ac:dyDescent="0.2">
      <c r="A47" s="384"/>
      <c r="B47" s="386"/>
      <c r="C47" s="141" t="s">
        <v>790</v>
      </c>
      <c r="D47" s="84" t="s">
        <v>635</v>
      </c>
      <c r="E47" s="90">
        <v>43850</v>
      </c>
      <c r="F47" s="90">
        <v>43917</v>
      </c>
      <c r="G47" s="89">
        <v>0</v>
      </c>
      <c r="H47" s="144" t="s">
        <v>620</v>
      </c>
      <c r="I47" s="144" t="s">
        <v>621</v>
      </c>
    </row>
    <row r="48" spans="1:9" s="34" customFormat="1" ht="43.5" customHeight="1" x14ac:dyDescent="0.2">
      <c r="A48" s="384"/>
      <c r="B48" s="386"/>
      <c r="C48" s="141" t="s">
        <v>798</v>
      </c>
      <c r="D48" s="84" t="s">
        <v>474</v>
      </c>
      <c r="E48" s="90">
        <v>43850</v>
      </c>
      <c r="F48" s="90">
        <v>44162</v>
      </c>
      <c r="G48" s="89">
        <v>0</v>
      </c>
      <c r="H48" s="144" t="s">
        <v>620</v>
      </c>
      <c r="I48" s="144" t="s">
        <v>621</v>
      </c>
    </row>
    <row r="49" spans="1:9" s="34" customFormat="1" ht="43.5" customHeight="1" x14ac:dyDescent="0.2">
      <c r="A49" s="385"/>
      <c r="B49" s="387"/>
      <c r="C49" s="141" t="s">
        <v>791</v>
      </c>
      <c r="D49" s="84" t="s">
        <v>474</v>
      </c>
      <c r="E49" s="90">
        <v>43850</v>
      </c>
      <c r="F49" s="90">
        <v>44162</v>
      </c>
      <c r="G49" s="89">
        <v>0</v>
      </c>
      <c r="H49" s="144" t="s">
        <v>620</v>
      </c>
      <c r="I49" s="144" t="s">
        <v>621</v>
      </c>
    </row>
    <row r="50" spans="1:9" s="34" customFormat="1" ht="43.5" customHeight="1" x14ac:dyDescent="0.2">
      <c r="A50" s="383" t="str">
        <f>OBJS!D16</f>
        <v>Analizar los resultados anuales con base a las evaluaciones externas e internas planteando posibles soluciones.</v>
      </c>
      <c r="B50" s="386" t="str">
        <f>MET_IND!D16</f>
        <v>Revisar los resultados de las pruebas externas e internas.</v>
      </c>
      <c r="C50" s="141" t="s">
        <v>793</v>
      </c>
      <c r="D50" s="84" t="s">
        <v>635</v>
      </c>
      <c r="E50" s="90">
        <v>43837</v>
      </c>
      <c r="F50" s="90">
        <v>43847</v>
      </c>
      <c r="G50" s="89">
        <v>0</v>
      </c>
      <c r="H50" s="144" t="s">
        <v>620</v>
      </c>
      <c r="I50" s="144" t="s">
        <v>621</v>
      </c>
    </row>
    <row r="51" spans="1:9" s="34" customFormat="1" ht="43.5" customHeight="1" x14ac:dyDescent="0.2">
      <c r="A51" s="384"/>
      <c r="B51" s="386"/>
      <c r="C51" s="141" t="s">
        <v>794</v>
      </c>
      <c r="D51" s="84" t="s">
        <v>635</v>
      </c>
      <c r="E51" s="90">
        <v>43837</v>
      </c>
      <c r="F51" s="90">
        <v>43847</v>
      </c>
      <c r="G51" s="89">
        <v>0</v>
      </c>
      <c r="H51" s="144" t="s">
        <v>620</v>
      </c>
      <c r="I51" s="144" t="s">
        <v>621</v>
      </c>
    </row>
    <row r="52" spans="1:9" s="34" customFormat="1" ht="43.5" customHeight="1" x14ac:dyDescent="0.2">
      <c r="A52" s="384"/>
      <c r="B52" s="386"/>
      <c r="C52" s="141" t="s">
        <v>795</v>
      </c>
      <c r="D52" s="84" t="s">
        <v>635</v>
      </c>
      <c r="E52" s="90">
        <v>43837</v>
      </c>
      <c r="F52" s="90">
        <v>44049</v>
      </c>
      <c r="G52" s="89">
        <v>0</v>
      </c>
      <c r="H52" s="144" t="s">
        <v>620</v>
      </c>
      <c r="I52" s="144" t="s">
        <v>621</v>
      </c>
    </row>
    <row r="53" spans="1:9" s="34" customFormat="1" ht="43.5" customHeight="1" x14ac:dyDescent="0.2">
      <c r="A53" s="385"/>
      <c r="B53" s="387"/>
      <c r="C53" s="141" t="s">
        <v>796</v>
      </c>
      <c r="D53" s="84" t="s">
        <v>474</v>
      </c>
      <c r="E53" s="90">
        <v>43922</v>
      </c>
      <c r="F53" s="90">
        <v>44049</v>
      </c>
      <c r="G53" s="89">
        <v>2000000</v>
      </c>
      <c r="H53" s="144" t="s">
        <v>676</v>
      </c>
      <c r="I53" s="144" t="s">
        <v>799</v>
      </c>
    </row>
    <row r="54" spans="1:9" s="34" customFormat="1" ht="43.5" customHeight="1" x14ac:dyDescent="0.2">
      <c r="A54" s="383" t="str">
        <f>OBJS!D17</f>
        <v>Identificar los elementos y/o materiales pedagógicos necesarios para el mejoramiento de la calidad educativa.</v>
      </c>
      <c r="B54" s="386" t="str">
        <f>MET_IND!D17</f>
        <v>Identificar y priorizar necesidades latentes en lo que concierne a los materiales pedagógicos.</v>
      </c>
      <c r="C54" s="141" t="s">
        <v>801</v>
      </c>
      <c r="D54" s="84" t="s">
        <v>474</v>
      </c>
      <c r="E54" s="90">
        <v>43850</v>
      </c>
      <c r="F54" s="90">
        <v>43917</v>
      </c>
      <c r="G54" s="89">
        <v>0</v>
      </c>
      <c r="H54" s="144" t="s">
        <v>620</v>
      </c>
      <c r="I54" s="144" t="s">
        <v>621</v>
      </c>
    </row>
    <row r="55" spans="1:9" s="34" customFormat="1" ht="43.5" customHeight="1" x14ac:dyDescent="0.2">
      <c r="A55" s="384"/>
      <c r="B55" s="386"/>
      <c r="C55" s="141" t="s">
        <v>800</v>
      </c>
      <c r="D55" s="84" t="s">
        <v>474</v>
      </c>
      <c r="E55" s="90">
        <v>43850</v>
      </c>
      <c r="F55" s="90">
        <v>43917</v>
      </c>
      <c r="G55" s="89">
        <v>0</v>
      </c>
      <c r="H55" s="144" t="s">
        <v>620</v>
      </c>
      <c r="I55" s="144" t="s">
        <v>621</v>
      </c>
    </row>
    <row r="56" spans="1:9" s="34" customFormat="1" ht="43.5" customHeight="1" x14ac:dyDescent="0.2">
      <c r="A56" s="384"/>
      <c r="B56" s="386"/>
      <c r="C56" s="141" t="s">
        <v>802</v>
      </c>
      <c r="D56" s="84" t="s">
        <v>804</v>
      </c>
      <c r="E56" s="90">
        <v>43850</v>
      </c>
      <c r="F56" s="90">
        <v>43917</v>
      </c>
      <c r="G56" s="89">
        <v>0</v>
      </c>
      <c r="H56" s="144" t="s">
        <v>620</v>
      </c>
      <c r="I56" s="144" t="s">
        <v>621</v>
      </c>
    </row>
    <row r="57" spans="1:9" s="34" customFormat="1" ht="43.5" customHeight="1" x14ac:dyDescent="0.2">
      <c r="A57" s="385"/>
      <c r="B57" s="387"/>
      <c r="C57" s="141" t="s">
        <v>805</v>
      </c>
      <c r="D57" s="84" t="s">
        <v>804</v>
      </c>
      <c r="E57" s="90">
        <v>43850</v>
      </c>
      <c r="F57" s="90">
        <v>43917</v>
      </c>
      <c r="G57" s="89">
        <v>0</v>
      </c>
      <c r="H57" s="144" t="s">
        <v>620</v>
      </c>
      <c r="I57" s="144" t="s">
        <v>621</v>
      </c>
    </row>
    <row r="58" spans="1:9" s="34" customFormat="1" ht="43.5" customHeight="1" x14ac:dyDescent="0.2">
      <c r="A58" s="383" t="str">
        <f>OBJS!D18</f>
        <v>Gestionar con entidades gubernamentales y no gubernamentales, apoyo para la adquisición de material didáctico y tecnológico.</v>
      </c>
      <c r="B58" s="386" t="str">
        <f>MET_IND!D18</f>
        <v>Socializar con las diferentes entidades gubernamentales y no gubernamentales las necesidades (recursos didácticos) de la Institución.</v>
      </c>
      <c r="C58" s="141" t="s">
        <v>806</v>
      </c>
      <c r="D58" s="84" t="s">
        <v>804</v>
      </c>
      <c r="E58" s="90">
        <v>43850</v>
      </c>
      <c r="F58" s="90">
        <v>43917</v>
      </c>
      <c r="G58" s="89">
        <v>0</v>
      </c>
      <c r="H58" s="144" t="s">
        <v>620</v>
      </c>
      <c r="I58" s="144" t="s">
        <v>621</v>
      </c>
    </row>
    <row r="59" spans="1:9" s="34" customFormat="1" ht="43.5" customHeight="1" x14ac:dyDescent="0.2">
      <c r="A59" s="384"/>
      <c r="B59" s="386"/>
      <c r="C59" s="141" t="s">
        <v>807</v>
      </c>
      <c r="D59" s="84" t="s">
        <v>804</v>
      </c>
      <c r="E59" s="90">
        <v>43850</v>
      </c>
      <c r="F59" s="90">
        <v>43987</v>
      </c>
      <c r="G59" s="89">
        <v>0</v>
      </c>
      <c r="H59" s="144" t="s">
        <v>620</v>
      </c>
      <c r="I59" s="144" t="s">
        <v>621</v>
      </c>
    </row>
    <row r="60" spans="1:9" s="34" customFormat="1" ht="43.5" customHeight="1" x14ac:dyDescent="0.2">
      <c r="A60" s="384"/>
      <c r="B60" s="386"/>
      <c r="C60" s="141" t="s">
        <v>808</v>
      </c>
      <c r="D60" s="84" t="s">
        <v>668</v>
      </c>
      <c r="E60" s="90">
        <v>43850</v>
      </c>
      <c r="F60" s="90">
        <v>44165</v>
      </c>
      <c r="G60" s="89">
        <v>200000</v>
      </c>
      <c r="H60" s="144" t="s">
        <v>676</v>
      </c>
      <c r="I60" s="144" t="s">
        <v>678</v>
      </c>
    </row>
    <row r="61" spans="1:9" s="34" customFormat="1" ht="43.5" customHeight="1" x14ac:dyDescent="0.2">
      <c r="A61" s="385"/>
      <c r="B61" s="387"/>
      <c r="C61" s="141" t="s">
        <v>809</v>
      </c>
      <c r="D61" s="84" t="s">
        <v>804</v>
      </c>
      <c r="E61" s="90">
        <v>44159</v>
      </c>
      <c r="F61" s="90">
        <v>44169</v>
      </c>
      <c r="G61" s="89">
        <v>0</v>
      </c>
      <c r="H61" s="144" t="s">
        <v>620</v>
      </c>
      <c r="I61" s="144" t="s">
        <v>621</v>
      </c>
    </row>
    <row r="62" spans="1:9" s="34" customFormat="1" ht="43.5" customHeight="1" x14ac:dyDescent="0.2">
      <c r="A62" s="383" t="str">
        <f>OBJS!D19</f>
        <v>Identificar periódicamente los estudiantes con bajo desempeño académico y diferentes falencias en el aula de clase.</v>
      </c>
      <c r="B62" s="386" t="str">
        <f>MET_IND!D19</f>
        <v>Priorizar y analizar estudiantes con bajo desempeño escolar y diferentes falencias.</v>
      </c>
      <c r="C62" s="141" t="s">
        <v>810</v>
      </c>
      <c r="D62" s="84" t="s">
        <v>814</v>
      </c>
      <c r="E62" s="90">
        <v>43920</v>
      </c>
      <c r="F62" s="90">
        <v>44162</v>
      </c>
      <c r="G62" s="89">
        <v>0</v>
      </c>
      <c r="H62" s="144" t="s">
        <v>620</v>
      </c>
      <c r="I62" s="144" t="s">
        <v>621</v>
      </c>
    </row>
    <row r="63" spans="1:9" s="34" customFormat="1" ht="43.5" customHeight="1" x14ac:dyDescent="0.2">
      <c r="A63" s="384"/>
      <c r="B63" s="386"/>
      <c r="C63" s="141" t="s">
        <v>812</v>
      </c>
      <c r="D63" s="84" t="s">
        <v>814</v>
      </c>
      <c r="E63" s="90">
        <v>43920</v>
      </c>
      <c r="F63" s="90">
        <v>44162</v>
      </c>
      <c r="G63" s="89">
        <v>0</v>
      </c>
      <c r="H63" s="144" t="s">
        <v>620</v>
      </c>
      <c r="I63" s="144" t="s">
        <v>621</v>
      </c>
    </row>
    <row r="64" spans="1:9" s="34" customFormat="1" ht="43.5" customHeight="1" x14ac:dyDescent="0.2">
      <c r="A64" s="384"/>
      <c r="B64" s="386"/>
      <c r="C64" s="141" t="s">
        <v>811</v>
      </c>
      <c r="D64" s="84" t="s">
        <v>815</v>
      </c>
      <c r="E64" s="90">
        <v>43920</v>
      </c>
      <c r="F64" s="90">
        <v>44162</v>
      </c>
      <c r="G64" s="89">
        <v>0</v>
      </c>
      <c r="H64" s="144" t="s">
        <v>620</v>
      </c>
      <c r="I64" s="144" t="s">
        <v>621</v>
      </c>
    </row>
    <row r="65" spans="1:9" s="34" customFormat="1" ht="43.5" customHeight="1" x14ac:dyDescent="0.2">
      <c r="A65" s="385"/>
      <c r="B65" s="387"/>
      <c r="C65" s="141" t="s">
        <v>813</v>
      </c>
      <c r="D65" s="84" t="s">
        <v>814</v>
      </c>
      <c r="E65" s="90">
        <v>43920</v>
      </c>
      <c r="F65" s="90">
        <v>44162</v>
      </c>
      <c r="G65" s="89">
        <v>0</v>
      </c>
      <c r="H65" s="144" t="s">
        <v>620</v>
      </c>
      <c r="I65" s="144" t="s">
        <v>621</v>
      </c>
    </row>
    <row r="66" spans="1:9" s="34" customFormat="1" ht="43.5" customHeight="1" x14ac:dyDescent="0.2">
      <c r="A66" s="383" t="str">
        <f>OBJS!D20</f>
        <v>Definir las estrategias pedagógicas con docentes y directivos docentes implementándolas con los estudiantes con bajo desempeño.</v>
      </c>
      <c r="B66" s="386" t="str">
        <f>MET_IND!D20</f>
        <v>Implementar estrategias pedagógicas para estudiantes con diferentes dificultades.</v>
      </c>
      <c r="C66" s="141" t="s">
        <v>816</v>
      </c>
      <c r="D66" s="84" t="s">
        <v>814</v>
      </c>
      <c r="E66" s="90">
        <v>43920</v>
      </c>
      <c r="F66" s="90">
        <v>44162</v>
      </c>
      <c r="G66" s="89">
        <v>0</v>
      </c>
      <c r="H66" s="144" t="s">
        <v>620</v>
      </c>
      <c r="I66" s="144" t="s">
        <v>621</v>
      </c>
    </row>
    <row r="67" spans="1:9" s="34" customFormat="1" ht="43.5" customHeight="1" x14ac:dyDescent="0.2">
      <c r="A67" s="384"/>
      <c r="B67" s="386"/>
      <c r="C67" s="141" t="s">
        <v>817</v>
      </c>
      <c r="D67" s="84" t="s">
        <v>668</v>
      </c>
      <c r="E67" s="90">
        <v>43920</v>
      </c>
      <c r="F67" s="90">
        <v>44162</v>
      </c>
      <c r="G67" s="89">
        <v>0</v>
      </c>
      <c r="H67" s="144" t="s">
        <v>620</v>
      </c>
      <c r="I67" s="144" t="s">
        <v>621</v>
      </c>
    </row>
    <row r="68" spans="1:9" s="34" customFormat="1" ht="43.5" customHeight="1" x14ac:dyDescent="0.2">
      <c r="A68" s="384"/>
      <c r="B68" s="386"/>
      <c r="C68" s="141" t="s">
        <v>791</v>
      </c>
      <c r="D68" s="84" t="s">
        <v>818</v>
      </c>
      <c r="E68" s="90">
        <v>43920</v>
      </c>
      <c r="F68" s="90">
        <v>44162</v>
      </c>
      <c r="G68" s="89">
        <v>0</v>
      </c>
      <c r="H68" s="144" t="s">
        <v>620</v>
      </c>
      <c r="I68" s="144" t="s">
        <v>621</v>
      </c>
    </row>
    <row r="69" spans="1:9" s="34" customFormat="1" ht="43.5" customHeight="1" x14ac:dyDescent="0.2">
      <c r="A69" s="385"/>
      <c r="B69" s="387"/>
      <c r="C69" s="141" t="s">
        <v>819</v>
      </c>
      <c r="D69" s="84" t="s">
        <v>668</v>
      </c>
      <c r="E69" s="90">
        <v>43920</v>
      </c>
      <c r="F69" s="90">
        <v>44169</v>
      </c>
      <c r="G69" s="89">
        <v>0</v>
      </c>
      <c r="H69" s="144" t="s">
        <v>620</v>
      </c>
      <c r="I69" s="144" t="s">
        <v>621</v>
      </c>
    </row>
    <row r="70" spans="1:9" s="34" customFormat="1" ht="43.5" customHeight="1" x14ac:dyDescent="0.2">
      <c r="A70" s="383" t="str">
        <f>OBJS!D21</f>
        <v>Identificar y priorizar las necesidades latentes de los docentes y directivos a nivel intralaboral.</v>
      </c>
      <c r="B70" s="386" t="str">
        <f>MET_IND!D21</f>
        <v>Diseñar encuesta para identificar las necesidades organizando la información.</v>
      </c>
      <c r="C70" s="141" t="s">
        <v>820</v>
      </c>
      <c r="D70" s="84" t="s">
        <v>629</v>
      </c>
      <c r="E70" s="90">
        <v>43899</v>
      </c>
      <c r="F70" s="90">
        <v>43987</v>
      </c>
      <c r="G70" s="89">
        <v>0</v>
      </c>
      <c r="H70" s="144" t="s">
        <v>620</v>
      </c>
      <c r="I70" s="144" t="s">
        <v>621</v>
      </c>
    </row>
    <row r="71" spans="1:9" s="34" customFormat="1" ht="43.5" customHeight="1" x14ac:dyDescent="0.2">
      <c r="A71" s="384"/>
      <c r="B71" s="386"/>
      <c r="C71" s="141" t="s">
        <v>821</v>
      </c>
      <c r="D71" s="84" t="s">
        <v>629</v>
      </c>
      <c r="E71" s="90">
        <v>43899</v>
      </c>
      <c r="F71" s="90">
        <v>43987</v>
      </c>
      <c r="G71" s="89">
        <v>0</v>
      </c>
      <c r="H71" s="144" t="s">
        <v>620</v>
      </c>
      <c r="I71" s="144" t="s">
        <v>621</v>
      </c>
    </row>
    <row r="72" spans="1:9" s="34" customFormat="1" ht="43.5" customHeight="1" x14ac:dyDescent="0.2">
      <c r="A72" s="384"/>
      <c r="B72" s="386"/>
      <c r="C72" s="141" t="s">
        <v>822</v>
      </c>
      <c r="D72" s="84" t="s">
        <v>629</v>
      </c>
      <c r="E72" s="90">
        <v>43899</v>
      </c>
      <c r="F72" s="90">
        <v>43987</v>
      </c>
      <c r="G72" s="89">
        <v>0</v>
      </c>
      <c r="H72" s="144" t="s">
        <v>620</v>
      </c>
      <c r="I72" s="144" t="s">
        <v>621</v>
      </c>
    </row>
    <row r="73" spans="1:9" s="34" customFormat="1" ht="43.5" customHeight="1" x14ac:dyDescent="0.2">
      <c r="A73" s="385"/>
      <c r="B73" s="387"/>
      <c r="C73" s="141" t="s">
        <v>823</v>
      </c>
      <c r="D73" s="84" t="s">
        <v>629</v>
      </c>
      <c r="E73" s="90">
        <v>43899</v>
      </c>
      <c r="F73" s="90">
        <v>43987</v>
      </c>
      <c r="G73" s="89">
        <v>0</v>
      </c>
      <c r="H73" s="144" t="s">
        <v>620</v>
      </c>
      <c r="I73" s="144" t="s">
        <v>621</v>
      </c>
    </row>
    <row r="74" spans="1:9" s="34" customFormat="1" ht="43.5" customHeight="1" x14ac:dyDescent="0.2">
      <c r="A74" s="383" t="str">
        <f>OBJS!D22</f>
        <v>Construir el programa de Bienestar Laboral.</v>
      </c>
      <c r="B74" s="386" t="str">
        <f>MET_IND!D22</f>
        <v>Diseñar el Programa de Bienestar Laboral.</v>
      </c>
      <c r="C74" s="141" t="s">
        <v>824</v>
      </c>
      <c r="D74" s="84" t="s">
        <v>629</v>
      </c>
      <c r="E74" s="90">
        <v>44019</v>
      </c>
      <c r="F74" s="90">
        <v>44135</v>
      </c>
      <c r="G74" s="89">
        <v>0</v>
      </c>
      <c r="H74" s="144" t="s">
        <v>620</v>
      </c>
      <c r="I74" s="144" t="s">
        <v>621</v>
      </c>
    </row>
    <row r="75" spans="1:9" s="34" customFormat="1" ht="43.5" customHeight="1" x14ac:dyDescent="0.2">
      <c r="A75" s="384"/>
      <c r="B75" s="386"/>
      <c r="C75" s="141" t="s">
        <v>825</v>
      </c>
      <c r="D75" s="84" t="s">
        <v>629</v>
      </c>
      <c r="E75" s="90">
        <v>44019</v>
      </c>
      <c r="F75" s="90">
        <v>44135</v>
      </c>
      <c r="G75" s="89">
        <v>0</v>
      </c>
      <c r="H75" s="144" t="s">
        <v>620</v>
      </c>
      <c r="I75" s="144" t="s">
        <v>621</v>
      </c>
    </row>
    <row r="76" spans="1:9" s="34" customFormat="1" ht="43.5" customHeight="1" x14ac:dyDescent="0.2">
      <c r="A76" s="384"/>
      <c r="B76" s="386"/>
      <c r="C76" s="141" t="s">
        <v>826</v>
      </c>
      <c r="D76" s="84" t="s">
        <v>629</v>
      </c>
      <c r="E76" s="90">
        <v>44019</v>
      </c>
      <c r="F76" s="90">
        <v>44135</v>
      </c>
      <c r="G76" s="89">
        <v>0</v>
      </c>
      <c r="H76" s="144" t="s">
        <v>620</v>
      </c>
      <c r="I76" s="144" t="s">
        <v>621</v>
      </c>
    </row>
    <row r="77" spans="1:9" s="34" customFormat="1" ht="43.5" customHeight="1" x14ac:dyDescent="0.2">
      <c r="A77" s="385"/>
      <c r="B77" s="387"/>
      <c r="C77" s="141" t="s">
        <v>827</v>
      </c>
      <c r="D77" s="84" t="s">
        <v>629</v>
      </c>
      <c r="E77" s="90">
        <v>44019</v>
      </c>
      <c r="F77" s="90">
        <v>44135</v>
      </c>
      <c r="G77" s="89">
        <v>0</v>
      </c>
      <c r="H77" s="144" t="s">
        <v>620</v>
      </c>
      <c r="I77" s="144" t="s">
        <v>621</v>
      </c>
    </row>
    <row r="78" spans="1:9" s="34" customFormat="1" ht="43.5" customHeight="1" x14ac:dyDescent="0.2">
      <c r="A78" s="383" t="str">
        <f>OBJS!D23</f>
        <v>Identificar las actividades económicas y socioculturales del contexto.</v>
      </c>
      <c r="B78" s="386" t="str">
        <f>MET_IND!D23</f>
        <v>Elaborar las encuestas sobre entorno y contexto del Instituto Técnico Rafael García Herreros</v>
      </c>
      <c r="C78" s="141" t="s">
        <v>934</v>
      </c>
      <c r="D78" s="84" t="s">
        <v>629</v>
      </c>
      <c r="E78" s="90">
        <v>43899</v>
      </c>
      <c r="F78" s="90">
        <v>43987</v>
      </c>
      <c r="G78" s="89">
        <v>0</v>
      </c>
      <c r="H78" s="144" t="s">
        <v>620</v>
      </c>
      <c r="I78" s="144" t="s">
        <v>621</v>
      </c>
    </row>
    <row r="79" spans="1:9" s="34" customFormat="1" ht="43.5" customHeight="1" x14ac:dyDescent="0.2">
      <c r="A79" s="384"/>
      <c r="B79" s="386"/>
      <c r="C79" s="141" t="s">
        <v>828</v>
      </c>
      <c r="D79" s="84" t="s">
        <v>474</v>
      </c>
      <c r="E79" s="90">
        <v>43899</v>
      </c>
      <c r="F79" s="90">
        <v>43987</v>
      </c>
      <c r="G79" s="89">
        <v>0</v>
      </c>
      <c r="H79" s="144" t="s">
        <v>620</v>
      </c>
      <c r="I79" s="144" t="s">
        <v>621</v>
      </c>
    </row>
    <row r="80" spans="1:9" s="34" customFormat="1" ht="43.5" customHeight="1" x14ac:dyDescent="0.2">
      <c r="A80" s="384"/>
      <c r="B80" s="386"/>
      <c r="C80" s="141" t="s">
        <v>829</v>
      </c>
      <c r="D80" s="84" t="s">
        <v>629</v>
      </c>
      <c r="E80" s="90">
        <v>43899</v>
      </c>
      <c r="F80" s="90">
        <v>43987</v>
      </c>
      <c r="G80" s="89">
        <v>0</v>
      </c>
      <c r="H80" s="144" t="s">
        <v>620</v>
      </c>
      <c r="I80" s="144" t="s">
        <v>621</v>
      </c>
    </row>
    <row r="81" spans="1:9" s="34" customFormat="1" ht="43.5" customHeight="1" x14ac:dyDescent="0.2">
      <c r="A81" s="385"/>
      <c r="B81" s="387"/>
      <c r="C81" s="141" t="s">
        <v>645</v>
      </c>
      <c r="D81" s="84" t="s">
        <v>629</v>
      </c>
      <c r="E81" s="90">
        <v>43899</v>
      </c>
      <c r="F81" s="90">
        <v>43987</v>
      </c>
      <c r="G81" s="89">
        <v>0</v>
      </c>
      <c r="H81" s="144" t="s">
        <v>620</v>
      </c>
      <c r="I81" s="144" t="s">
        <v>621</v>
      </c>
    </row>
    <row r="82" spans="1:9" s="34" customFormat="1" ht="43.5" customHeight="1" x14ac:dyDescent="0.2">
      <c r="A82" s="383" t="str">
        <f>OBJS!D24</f>
        <v>Construir el plan de trabajo a nivel de áreas y de orientación escolar diseñando y fortaleciendo el proyecto de vida de los educandos.</v>
      </c>
      <c r="B82" s="386" t="str">
        <f>MET_IND!D24</f>
        <v>Elaborar la caracterización por grado y sede estructurando el Proyecto de Vida</v>
      </c>
      <c r="C82" s="141" t="s">
        <v>832</v>
      </c>
      <c r="D82" s="84" t="s">
        <v>629</v>
      </c>
      <c r="E82" s="90">
        <v>44019</v>
      </c>
      <c r="F82" s="90">
        <v>44135</v>
      </c>
      <c r="G82" s="89">
        <v>0</v>
      </c>
      <c r="H82" s="144" t="s">
        <v>620</v>
      </c>
      <c r="I82" s="144" t="s">
        <v>621</v>
      </c>
    </row>
    <row r="83" spans="1:9" s="34" customFormat="1" ht="43.5" customHeight="1" x14ac:dyDescent="0.2">
      <c r="A83" s="384"/>
      <c r="B83" s="386"/>
      <c r="C83" s="141" t="s">
        <v>833</v>
      </c>
      <c r="D83" s="84" t="s">
        <v>629</v>
      </c>
      <c r="E83" s="90">
        <v>44019</v>
      </c>
      <c r="F83" s="90">
        <v>44135</v>
      </c>
      <c r="G83" s="89">
        <v>0</v>
      </c>
      <c r="H83" s="144" t="s">
        <v>620</v>
      </c>
      <c r="I83" s="144" t="s">
        <v>621</v>
      </c>
    </row>
    <row r="84" spans="1:9" s="34" customFormat="1" ht="43.5" customHeight="1" x14ac:dyDescent="0.2">
      <c r="A84" s="384"/>
      <c r="B84" s="386"/>
      <c r="C84" s="141" t="s">
        <v>830</v>
      </c>
      <c r="D84" s="84" t="s">
        <v>629</v>
      </c>
      <c r="E84" s="90">
        <v>44019</v>
      </c>
      <c r="F84" s="90">
        <v>44135</v>
      </c>
      <c r="G84" s="89">
        <v>0</v>
      </c>
      <c r="H84" s="144" t="s">
        <v>620</v>
      </c>
      <c r="I84" s="144" t="s">
        <v>621</v>
      </c>
    </row>
    <row r="85" spans="1:9" s="34" customFormat="1" ht="43.5" customHeight="1" x14ac:dyDescent="0.2">
      <c r="A85" s="385"/>
      <c r="B85" s="387"/>
      <c r="C85" s="141" t="s">
        <v>831</v>
      </c>
      <c r="D85" s="84" t="s">
        <v>629</v>
      </c>
      <c r="E85" s="90">
        <v>44019</v>
      </c>
      <c r="F85" s="90">
        <v>44135</v>
      </c>
      <c r="G85" s="89">
        <v>0</v>
      </c>
      <c r="H85" s="144" t="s">
        <v>620</v>
      </c>
      <c r="I85" s="144" t="s">
        <v>621</v>
      </c>
    </row>
    <row r="86" spans="1:9" s="34" customFormat="1" ht="43.5" customHeight="1" x14ac:dyDescent="0.2">
      <c r="A86" s="383" t="str">
        <f>OBJS!D25</f>
        <v>Establecer el cronograma de reuniones con padres de familia y/o acudientes.</v>
      </c>
      <c r="B86" s="386" t="str">
        <f>MET_IND!D25</f>
        <v>Elaborar el diagnóstico de intervención familiar en el proceso educativo.</v>
      </c>
      <c r="C86" s="141" t="s">
        <v>840</v>
      </c>
      <c r="D86" s="84" t="s">
        <v>629</v>
      </c>
      <c r="E86" s="90">
        <v>43899</v>
      </c>
      <c r="F86" s="90">
        <v>43920</v>
      </c>
      <c r="G86" s="89">
        <v>0</v>
      </c>
      <c r="H86" s="144" t="s">
        <v>620</v>
      </c>
      <c r="I86" s="144" t="s">
        <v>621</v>
      </c>
    </row>
    <row r="87" spans="1:9" s="34" customFormat="1" ht="43.5" customHeight="1" x14ac:dyDescent="0.2">
      <c r="A87" s="384"/>
      <c r="B87" s="386"/>
      <c r="C87" s="141" t="s">
        <v>841</v>
      </c>
      <c r="D87" s="84" t="s">
        <v>629</v>
      </c>
      <c r="E87" s="90">
        <v>43899</v>
      </c>
      <c r="F87" s="90">
        <v>43920</v>
      </c>
      <c r="G87" s="89">
        <v>0</v>
      </c>
      <c r="H87" s="144" t="s">
        <v>620</v>
      </c>
      <c r="I87" s="144" t="s">
        <v>621</v>
      </c>
    </row>
    <row r="88" spans="1:9" s="34" customFormat="1" ht="43.5" customHeight="1" x14ac:dyDescent="0.2">
      <c r="A88" s="384"/>
      <c r="B88" s="386"/>
      <c r="C88" s="141" t="s">
        <v>842</v>
      </c>
      <c r="D88" s="84" t="s">
        <v>629</v>
      </c>
      <c r="E88" s="90">
        <v>43920</v>
      </c>
      <c r="F88" s="90">
        <v>43951</v>
      </c>
      <c r="G88" s="89">
        <v>0</v>
      </c>
      <c r="H88" s="144" t="s">
        <v>620</v>
      </c>
      <c r="I88" s="144" t="s">
        <v>621</v>
      </c>
    </row>
    <row r="89" spans="1:9" s="34" customFormat="1" ht="43.5" customHeight="1" x14ac:dyDescent="0.2">
      <c r="A89" s="385"/>
      <c r="B89" s="387"/>
      <c r="C89" s="141" t="s">
        <v>839</v>
      </c>
      <c r="D89" s="84" t="s">
        <v>629</v>
      </c>
      <c r="E89" s="90">
        <v>43920</v>
      </c>
      <c r="F89" s="90">
        <v>43951</v>
      </c>
      <c r="G89" s="89">
        <v>0</v>
      </c>
      <c r="H89" s="144" t="s">
        <v>620</v>
      </c>
      <c r="I89" s="144" t="s">
        <v>621</v>
      </c>
    </row>
    <row r="90" spans="1:9" s="34" customFormat="1" ht="43.5" customHeight="1" x14ac:dyDescent="0.2">
      <c r="A90" s="383" t="str">
        <f>OBJS!D26</f>
        <v>Socializar el plan de trabajo diseñado para la participación de los padres de familias y/o acudientes.</v>
      </c>
      <c r="B90" s="386" t="str">
        <f>MET_IND!D26</f>
        <v>Organizar el plan de trabajo de participación de las familias en el proceso educativo.</v>
      </c>
      <c r="C90" s="141" t="s">
        <v>834</v>
      </c>
      <c r="D90" s="84" t="s">
        <v>629</v>
      </c>
      <c r="E90" s="90">
        <v>43920</v>
      </c>
      <c r="F90" s="90">
        <v>43951</v>
      </c>
      <c r="G90" s="89">
        <v>1</v>
      </c>
      <c r="H90" s="144" t="s">
        <v>620</v>
      </c>
      <c r="I90" s="144" t="s">
        <v>621</v>
      </c>
    </row>
    <row r="91" spans="1:9" s="34" customFormat="1" ht="43.5" customHeight="1" x14ac:dyDescent="0.2">
      <c r="A91" s="384"/>
      <c r="B91" s="386"/>
      <c r="C91" s="141" t="s">
        <v>958</v>
      </c>
      <c r="D91" s="84" t="s">
        <v>629</v>
      </c>
      <c r="E91" s="90">
        <v>43920</v>
      </c>
      <c r="F91" s="90">
        <v>43951</v>
      </c>
      <c r="G91" s="89">
        <v>0</v>
      </c>
      <c r="H91" s="144" t="s">
        <v>620</v>
      </c>
      <c r="I91" s="144" t="s">
        <v>621</v>
      </c>
    </row>
    <row r="92" spans="1:9" s="34" customFormat="1" ht="43.5" customHeight="1" x14ac:dyDescent="0.2">
      <c r="A92" s="384"/>
      <c r="B92" s="386"/>
      <c r="C92" s="141" t="s">
        <v>843</v>
      </c>
      <c r="D92" s="84" t="s">
        <v>474</v>
      </c>
      <c r="E92" s="90">
        <v>43917</v>
      </c>
      <c r="F92" s="90">
        <v>44148</v>
      </c>
      <c r="G92" s="89">
        <v>0</v>
      </c>
      <c r="H92" s="144" t="s">
        <v>620</v>
      </c>
      <c r="I92" s="144" t="s">
        <v>621</v>
      </c>
    </row>
    <row r="93" spans="1:9" s="34" customFormat="1" ht="43.5" customHeight="1" x14ac:dyDescent="0.2">
      <c r="A93" s="385"/>
      <c r="B93" s="387"/>
      <c r="C93" s="141" t="s">
        <v>835</v>
      </c>
      <c r="D93" s="84" t="s">
        <v>474</v>
      </c>
      <c r="E93" s="90">
        <v>43917</v>
      </c>
      <c r="F93" s="90">
        <v>44148</v>
      </c>
      <c r="G93" s="89">
        <v>1</v>
      </c>
      <c r="H93" s="144" t="s">
        <v>620</v>
      </c>
      <c r="I93" s="144" t="s">
        <v>621</v>
      </c>
    </row>
    <row r="94" spans="1:9" s="34" customFormat="1" ht="43.5" customHeight="1" x14ac:dyDescent="0.2">
      <c r="A94" s="383" t="str">
        <f>OBJS!D27</f>
        <v>Identificar los  diferentes riesgos presentes en la Institución.</v>
      </c>
      <c r="B94" s="386" t="str">
        <f>MET_IND!D27</f>
        <v>Hacer el diagnóstico institucional de riesgos.</v>
      </c>
      <c r="C94" s="141" t="s">
        <v>961</v>
      </c>
      <c r="D94" s="84" t="s">
        <v>1159</v>
      </c>
      <c r="E94" s="90">
        <v>43899</v>
      </c>
      <c r="F94" s="90">
        <v>43920</v>
      </c>
      <c r="G94" s="89">
        <v>0</v>
      </c>
      <c r="H94" s="144" t="s">
        <v>620</v>
      </c>
      <c r="I94" s="144" t="s">
        <v>621</v>
      </c>
    </row>
    <row r="95" spans="1:9" s="34" customFormat="1" ht="43.5" customHeight="1" x14ac:dyDescent="0.2">
      <c r="A95" s="384"/>
      <c r="B95" s="386"/>
      <c r="C95" s="141" t="s">
        <v>962</v>
      </c>
      <c r="D95" s="84" t="s">
        <v>1159</v>
      </c>
      <c r="E95" s="90">
        <v>43899</v>
      </c>
      <c r="F95" s="90">
        <v>43920</v>
      </c>
      <c r="G95" s="89">
        <v>0</v>
      </c>
      <c r="H95" s="144" t="s">
        <v>620</v>
      </c>
      <c r="I95" s="144" t="s">
        <v>621</v>
      </c>
    </row>
    <row r="96" spans="1:9" s="34" customFormat="1" ht="43.5" customHeight="1" x14ac:dyDescent="0.2">
      <c r="A96" s="384"/>
      <c r="B96" s="386"/>
      <c r="C96" s="141" t="s">
        <v>844</v>
      </c>
      <c r="D96" s="84" t="s">
        <v>1159</v>
      </c>
      <c r="E96" s="90">
        <v>43899</v>
      </c>
      <c r="F96" s="90">
        <v>43920</v>
      </c>
      <c r="G96" s="89">
        <v>0</v>
      </c>
      <c r="H96" s="144" t="s">
        <v>620</v>
      </c>
      <c r="I96" s="144" t="s">
        <v>621</v>
      </c>
    </row>
    <row r="97" spans="1:9" s="34" customFormat="1" ht="43.5" customHeight="1" x14ac:dyDescent="0.2">
      <c r="A97" s="385"/>
      <c r="B97" s="387"/>
      <c r="C97" s="141" t="s">
        <v>968</v>
      </c>
      <c r="D97" s="84" t="s">
        <v>474</v>
      </c>
      <c r="E97" s="90">
        <v>43899</v>
      </c>
      <c r="F97" s="90">
        <v>43920</v>
      </c>
      <c r="G97" s="89">
        <v>0</v>
      </c>
      <c r="H97" s="144" t="s">
        <v>620</v>
      </c>
      <c r="I97" s="144" t="s">
        <v>621</v>
      </c>
    </row>
    <row r="98" spans="1:9" s="34" customFormat="1" ht="43.5" customHeight="1" x14ac:dyDescent="0.2">
      <c r="A98" s="382" t="str">
        <f>OBJS!D28</f>
        <v>Planear y ejecutar el PEGIR.</v>
      </c>
      <c r="B98" s="386" t="str">
        <f>MET_IND!D28</f>
        <v>Organizar el PEGIR.</v>
      </c>
      <c r="C98" s="141" t="s">
        <v>969</v>
      </c>
      <c r="D98" s="84" t="s">
        <v>1159</v>
      </c>
      <c r="E98" s="90">
        <v>43920</v>
      </c>
      <c r="F98" s="90">
        <v>43994</v>
      </c>
      <c r="G98" s="89">
        <v>0</v>
      </c>
      <c r="H98" s="144" t="s">
        <v>620</v>
      </c>
      <c r="I98" s="144" t="s">
        <v>621</v>
      </c>
    </row>
    <row r="99" spans="1:9" s="34" customFormat="1" ht="43.5" customHeight="1" x14ac:dyDescent="0.2">
      <c r="A99" s="382"/>
      <c r="B99" s="386"/>
      <c r="C99" s="141" t="s">
        <v>837</v>
      </c>
      <c r="D99" s="84" t="s">
        <v>1159</v>
      </c>
      <c r="E99" s="90">
        <v>43920</v>
      </c>
      <c r="F99" s="90">
        <v>43994</v>
      </c>
      <c r="G99" s="89">
        <v>0</v>
      </c>
      <c r="H99" s="144" t="s">
        <v>620</v>
      </c>
      <c r="I99" s="144" t="s">
        <v>621</v>
      </c>
    </row>
    <row r="100" spans="1:9" s="34" customFormat="1" ht="43.5" customHeight="1" x14ac:dyDescent="0.2">
      <c r="A100" s="382"/>
      <c r="B100" s="386"/>
      <c r="C100" s="141" t="s">
        <v>838</v>
      </c>
      <c r="D100" s="84" t="s">
        <v>1159</v>
      </c>
      <c r="E100" s="90">
        <v>43920</v>
      </c>
      <c r="F100" s="90">
        <v>43994</v>
      </c>
      <c r="G100" s="89">
        <v>0</v>
      </c>
      <c r="H100" s="144" t="s">
        <v>620</v>
      </c>
      <c r="I100" s="144" t="s">
        <v>621</v>
      </c>
    </row>
    <row r="101" spans="1:9" s="34" customFormat="1" ht="43.5" customHeight="1" x14ac:dyDescent="0.2">
      <c r="A101" s="382"/>
      <c r="B101" s="387"/>
      <c r="C101" s="141" t="s">
        <v>836</v>
      </c>
      <c r="D101" s="84" t="s">
        <v>1159</v>
      </c>
      <c r="E101" s="90">
        <v>43994</v>
      </c>
      <c r="F101" s="90">
        <v>44111</v>
      </c>
      <c r="G101" s="89">
        <v>0</v>
      </c>
      <c r="H101" s="144" t="s">
        <v>620</v>
      </c>
      <c r="I101" s="144" t="s">
        <v>621</v>
      </c>
    </row>
    <row r="102" spans="1:9" ht="12" customHeight="1" x14ac:dyDescent="0.2">
      <c r="A102" s="143"/>
      <c r="B102" s="143"/>
      <c r="C102" s="143"/>
    </row>
    <row r="103" spans="1:9" ht="12" customHeight="1" x14ac:dyDescent="0.2"/>
    <row r="104" spans="1:9" ht="12" customHeight="1" x14ac:dyDescent="0.2"/>
    <row r="105" spans="1:9" ht="12" customHeight="1" x14ac:dyDescent="0.2"/>
    <row r="155" spans="4:8" hidden="1" x14ac:dyDescent="0.2"/>
    <row r="156" spans="4:8" ht="24.75" hidden="1" customHeight="1" x14ac:dyDescent="0.2"/>
    <row r="157" spans="4:8" hidden="1" x14ac:dyDescent="0.2"/>
    <row r="158" spans="4:8" hidden="1" x14ac:dyDescent="0.2"/>
    <row r="159" spans="4:8" ht="30" hidden="1" customHeight="1" x14ac:dyDescent="0.2">
      <c r="D159" s="83">
        <v>2013</v>
      </c>
      <c r="E159" s="83">
        <v>1</v>
      </c>
      <c r="H159" s="86" t="s">
        <v>174</v>
      </c>
    </row>
    <row r="160" spans="4:8" ht="24" hidden="1" x14ac:dyDescent="0.2">
      <c r="D160" s="83">
        <v>2014</v>
      </c>
      <c r="G160" s="87" t="s">
        <v>202</v>
      </c>
      <c r="H160" s="85" t="s">
        <v>156</v>
      </c>
    </row>
    <row r="161" spans="4:8" ht="12.75" hidden="1" customHeight="1" x14ac:dyDescent="0.2">
      <c r="D161" s="83">
        <v>2015</v>
      </c>
      <c r="G161" s="87" t="s">
        <v>203</v>
      </c>
      <c r="H161" s="85" t="s">
        <v>157</v>
      </c>
    </row>
    <row r="162" spans="4:8" ht="12" hidden="1" customHeight="1" x14ac:dyDescent="0.2">
      <c r="D162" s="83">
        <v>2016</v>
      </c>
      <c r="G162" s="87" t="s">
        <v>204</v>
      </c>
      <c r="H162" s="85" t="s">
        <v>158</v>
      </c>
    </row>
    <row r="163" spans="4:8" ht="24" hidden="1" x14ac:dyDescent="0.2">
      <c r="D163" s="83">
        <v>2017</v>
      </c>
      <c r="G163" s="87" t="s">
        <v>205</v>
      </c>
      <c r="H163" s="85" t="s">
        <v>159</v>
      </c>
    </row>
    <row r="164" spans="4:8" ht="24" hidden="1" x14ac:dyDescent="0.2">
      <c r="G164" s="87" t="s">
        <v>206</v>
      </c>
      <c r="H164" s="85" t="s">
        <v>160</v>
      </c>
    </row>
    <row r="165" spans="4:8" ht="24" hidden="1" customHeight="1" x14ac:dyDescent="0.2">
      <c r="G165" s="87" t="s">
        <v>207</v>
      </c>
      <c r="H165" s="85" t="s">
        <v>161</v>
      </c>
    </row>
    <row r="166" spans="4:8" ht="12" hidden="1" customHeight="1" x14ac:dyDescent="0.2">
      <c r="H166" s="85" t="s">
        <v>162</v>
      </c>
    </row>
    <row r="167" spans="4:8" ht="12" hidden="1" customHeight="1" x14ac:dyDescent="0.2">
      <c r="H167" s="85" t="s">
        <v>163</v>
      </c>
    </row>
    <row r="168" spans="4:8" ht="24" hidden="1" customHeight="1" x14ac:dyDescent="0.2">
      <c r="H168" s="85" t="s">
        <v>164</v>
      </c>
    </row>
    <row r="169" spans="4:8" ht="12" hidden="1" x14ac:dyDescent="0.2">
      <c r="H169" s="85" t="s">
        <v>165</v>
      </c>
    </row>
    <row r="170" spans="4:8" ht="12" hidden="1" customHeight="1" x14ac:dyDescent="0.2">
      <c r="H170" s="85" t="s">
        <v>166</v>
      </c>
    </row>
    <row r="171" spans="4:8" ht="12" hidden="1" customHeight="1" x14ac:dyDescent="0.2">
      <c r="H171" s="85" t="s">
        <v>167</v>
      </c>
    </row>
    <row r="172" spans="4:8" ht="12" hidden="1" customHeight="1" x14ac:dyDescent="0.2">
      <c r="H172" s="85" t="s">
        <v>168</v>
      </c>
    </row>
    <row r="173" spans="4:8" ht="24" hidden="1" x14ac:dyDescent="0.2">
      <c r="H173" s="85" t="s">
        <v>169</v>
      </c>
    </row>
    <row r="174" spans="4:8" ht="36" hidden="1" customHeight="1" x14ac:dyDescent="0.2">
      <c r="H174" s="85" t="s">
        <v>170</v>
      </c>
    </row>
    <row r="175" spans="4:8" ht="48" hidden="1" x14ac:dyDescent="0.2">
      <c r="H175" s="85" t="s">
        <v>171</v>
      </c>
    </row>
    <row r="176" spans="4:8" ht="24" hidden="1" x14ac:dyDescent="0.2">
      <c r="H176" s="85" t="s">
        <v>172</v>
      </c>
    </row>
    <row r="177" spans="8:8" ht="36" hidden="1" customHeight="1" x14ac:dyDescent="0.2">
      <c r="H177" s="85" t="s">
        <v>173</v>
      </c>
    </row>
  </sheetData>
  <sheetProtection selectLockedCells="1"/>
  <mergeCells count="49">
    <mergeCell ref="B50:B53"/>
    <mergeCell ref="A2:I2"/>
    <mergeCell ref="B22:B25"/>
    <mergeCell ref="B26:B29"/>
    <mergeCell ref="B98:B101"/>
    <mergeCell ref="B54:B57"/>
    <mergeCell ref="B58:B61"/>
    <mergeCell ref="B62:B65"/>
    <mergeCell ref="B66:B69"/>
    <mergeCell ref="B70:B73"/>
    <mergeCell ref="B74:B77"/>
    <mergeCell ref="B94:B97"/>
    <mergeCell ref="B78:B81"/>
    <mergeCell ref="B82:B85"/>
    <mergeCell ref="B86:B89"/>
    <mergeCell ref="B90:B93"/>
    <mergeCell ref="B30:B33"/>
    <mergeCell ref="B34:B37"/>
    <mergeCell ref="B38:B41"/>
    <mergeCell ref="B42:B45"/>
    <mergeCell ref="B46:B49"/>
    <mergeCell ref="A6:A9"/>
    <mergeCell ref="B6:B9"/>
    <mergeCell ref="B10:B13"/>
    <mergeCell ref="B14:B17"/>
    <mergeCell ref="B18:B21"/>
    <mergeCell ref="A10:A13"/>
    <mergeCell ref="A14:A17"/>
    <mergeCell ref="A18:A21"/>
    <mergeCell ref="A22:A25"/>
    <mergeCell ref="A50:A53"/>
    <mergeCell ref="A26:A29"/>
    <mergeCell ref="A30:A33"/>
    <mergeCell ref="A34:A37"/>
    <mergeCell ref="A38:A41"/>
    <mergeCell ref="A42:A45"/>
    <mergeCell ref="A46:A49"/>
    <mergeCell ref="A98:A101"/>
    <mergeCell ref="A54:A57"/>
    <mergeCell ref="A58:A61"/>
    <mergeCell ref="A62:A65"/>
    <mergeCell ref="A66:A69"/>
    <mergeCell ref="A70:A73"/>
    <mergeCell ref="A74:A77"/>
    <mergeCell ref="A94:A97"/>
    <mergeCell ref="A82:A85"/>
    <mergeCell ref="A86:A89"/>
    <mergeCell ref="A90:A93"/>
    <mergeCell ref="A78:A81"/>
  </mergeCells>
  <phoneticPr fontId="15" type="noConversion"/>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3" tint="0.39997558519241921"/>
  </sheetPr>
  <dimension ref="A2:F388"/>
  <sheetViews>
    <sheetView zoomScale="80" zoomScaleNormal="80" workbookViewId="0">
      <selection activeCell="C5" sqref="C5"/>
    </sheetView>
  </sheetViews>
  <sheetFormatPr baseColWidth="10" defaultColWidth="9.28515625" defaultRowHeight="10.199999999999999" x14ac:dyDescent="0.2"/>
  <cols>
    <col min="1" max="1" width="30.28515625" style="80" customWidth="1"/>
    <col min="2" max="2" width="45.85546875" style="80" customWidth="1"/>
    <col min="3" max="3" width="40.7109375" style="83" customWidth="1"/>
    <col min="4" max="4" width="40.7109375" style="157" customWidth="1"/>
    <col min="5" max="5" width="15.140625" style="83" bestFit="1" customWidth="1"/>
    <col min="6" max="6" width="14.42578125" style="83" customWidth="1"/>
  </cols>
  <sheetData>
    <row r="2" spans="1:6" ht="15.6" x14ac:dyDescent="0.3">
      <c r="A2" s="397" t="s">
        <v>148</v>
      </c>
      <c r="B2" s="397"/>
      <c r="C2" s="397"/>
      <c r="D2" s="397"/>
      <c r="E2" s="397"/>
      <c r="F2" s="397"/>
    </row>
    <row r="3" spans="1:6" ht="10.8" thickBot="1" x14ac:dyDescent="0.25"/>
    <row r="4" spans="1:6" s="31" customFormat="1" ht="58.5" customHeight="1" thickBot="1" x14ac:dyDescent="0.25">
      <c r="A4" s="161" t="s">
        <v>105</v>
      </c>
      <c r="B4" s="42" t="s">
        <v>1256</v>
      </c>
      <c r="C4" s="42" t="s">
        <v>117</v>
      </c>
      <c r="D4" s="42" t="s">
        <v>118</v>
      </c>
      <c r="E4" s="42" t="s">
        <v>151</v>
      </c>
      <c r="F4" s="212" t="s">
        <v>152</v>
      </c>
    </row>
    <row r="5" spans="1:6" s="31" customFormat="1" ht="40.5" customHeight="1" x14ac:dyDescent="0.2">
      <c r="A5" s="391" t="str">
        <f>'ACCS 2020'!C6</f>
        <v>Revisar el enfoque pedagógico establecido en el PEI.</v>
      </c>
      <c r="B5" s="159" t="s">
        <v>610</v>
      </c>
      <c r="C5" s="125" t="s">
        <v>498</v>
      </c>
      <c r="D5" s="146" t="s">
        <v>661</v>
      </c>
      <c r="E5" s="90">
        <v>43843</v>
      </c>
      <c r="F5" s="90">
        <v>43917</v>
      </c>
    </row>
    <row r="6" spans="1:6" s="31" customFormat="1" ht="40.5" customHeight="1" x14ac:dyDescent="0.2">
      <c r="A6" s="391"/>
      <c r="B6" s="141" t="s">
        <v>623</v>
      </c>
      <c r="C6" s="125" t="s">
        <v>758</v>
      </c>
      <c r="D6" s="146" t="s">
        <v>661</v>
      </c>
      <c r="E6" s="90">
        <v>43843</v>
      </c>
      <c r="F6" s="90">
        <v>43917</v>
      </c>
    </row>
    <row r="7" spans="1:6" s="31" customFormat="1" ht="40.5" customHeight="1" x14ac:dyDescent="0.2">
      <c r="A7" s="391"/>
      <c r="B7" s="141"/>
      <c r="C7" s="125"/>
      <c r="D7" s="146"/>
      <c r="E7" s="90"/>
      <c r="F7" s="90"/>
    </row>
    <row r="8" spans="1:6" s="31" customFormat="1" ht="40.5" customHeight="1" x14ac:dyDescent="0.2">
      <c r="A8" s="392"/>
      <c r="B8" s="141"/>
      <c r="C8" s="125"/>
      <c r="D8" s="146"/>
      <c r="E8" s="90"/>
      <c r="F8" s="90"/>
    </row>
    <row r="9" spans="1:6" s="31" customFormat="1" ht="40.5" customHeight="1" x14ac:dyDescent="0.2">
      <c r="A9" s="390" t="str">
        <f>'ACCS 2020'!C7</f>
        <v>Establecer el enfoque pedagógico.</v>
      </c>
      <c r="B9" s="141" t="s">
        <v>622</v>
      </c>
      <c r="C9" s="125" t="s">
        <v>758</v>
      </c>
      <c r="D9" s="146" t="s">
        <v>661</v>
      </c>
      <c r="E9" s="90">
        <v>43920</v>
      </c>
      <c r="F9" s="90">
        <v>43987</v>
      </c>
    </row>
    <row r="10" spans="1:6" s="31" customFormat="1" ht="40.5" customHeight="1" x14ac:dyDescent="0.2">
      <c r="A10" s="391"/>
      <c r="B10" s="141" t="s">
        <v>624</v>
      </c>
      <c r="C10" s="125" t="s">
        <v>758</v>
      </c>
      <c r="D10" s="146" t="s">
        <v>661</v>
      </c>
      <c r="E10" s="90">
        <v>43920</v>
      </c>
      <c r="F10" s="90">
        <v>43987</v>
      </c>
    </row>
    <row r="11" spans="1:6" s="31" customFormat="1" ht="40.5" customHeight="1" x14ac:dyDescent="0.2">
      <c r="A11" s="391"/>
      <c r="B11" s="141"/>
      <c r="C11" s="125"/>
      <c r="D11" s="146"/>
      <c r="E11" s="90"/>
      <c r="F11" s="90"/>
    </row>
    <row r="12" spans="1:6" s="31" customFormat="1" ht="40.5" customHeight="1" x14ac:dyDescent="0.2">
      <c r="A12" s="392"/>
      <c r="B12" s="141"/>
      <c r="C12" s="125"/>
      <c r="D12" s="146"/>
      <c r="E12" s="90"/>
      <c r="F12" s="90"/>
    </row>
    <row r="13" spans="1:6" s="31" customFormat="1" ht="40.5" customHeight="1" x14ac:dyDescent="0.2">
      <c r="A13" s="390" t="str">
        <f>'ACCS 2020'!C8</f>
        <v>Actualizar el enfoque pedagógico en el PEI.</v>
      </c>
      <c r="B13" s="141" t="s">
        <v>625</v>
      </c>
      <c r="C13" s="125" t="s">
        <v>758</v>
      </c>
      <c r="D13" s="146" t="s">
        <v>661</v>
      </c>
      <c r="E13" s="90">
        <v>43990</v>
      </c>
      <c r="F13" s="90">
        <v>44071</v>
      </c>
    </row>
    <row r="14" spans="1:6" s="31" customFormat="1" ht="40.5" customHeight="1" x14ac:dyDescent="0.2">
      <c r="A14" s="391"/>
      <c r="B14" s="141" t="s">
        <v>626</v>
      </c>
      <c r="C14" s="125" t="s">
        <v>758</v>
      </c>
      <c r="D14" s="146" t="s">
        <v>661</v>
      </c>
      <c r="E14" s="90">
        <v>43990</v>
      </c>
      <c r="F14" s="90">
        <v>44071</v>
      </c>
    </row>
    <row r="15" spans="1:6" s="31" customFormat="1" ht="40.5" customHeight="1" x14ac:dyDescent="0.2">
      <c r="A15" s="391"/>
      <c r="B15" s="141"/>
      <c r="C15" s="125"/>
      <c r="D15" s="146"/>
      <c r="E15" s="90"/>
      <c r="F15" s="90"/>
    </row>
    <row r="16" spans="1:6" s="31" customFormat="1" ht="40.5" customHeight="1" x14ac:dyDescent="0.2">
      <c r="A16" s="392"/>
      <c r="B16" s="141"/>
      <c r="C16" s="125"/>
      <c r="D16" s="146"/>
      <c r="E16" s="90"/>
      <c r="F16" s="90"/>
    </row>
    <row r="17" spans="1:6" s="31" customFormat="1" ht="40.5" customHeight="1" x14ac:dyDescent="0.2">
      <c r="A17" s="390" t="str">
        <f>'ACCS 2020'!C9</f>
        <v>Socializar el enfoque pedagógico.</v>
      </c>
      <c r="B17" s="141" t="s">
        <v>627</v>
      </c>
      <c r="C17" s="125" t="s">
        <v>758</v>
      </c>
      <c r="D17" s="146" t="s">
        <v>648</v>
      </c>
      <c r="E17" s="90">
        <v>44074</v>
      </c>
      <c r="F17" s="90">
        <v>44169</v>
      </c>
    </row>
    <row r="18" spans="1:6" s="31" customFormat="1" ht="40.5" customHeight="1" x14ac:dyDescent="0.2">
      <c r="A18" s="391"/>
      <c r="B18" s="141" t="s">
        <v>628</v>
      </c>
      <c r="C18" s="125" t="s">
        <v>758</v>
      </c>
      <c r="D18" s="146" t="s">
        <v>649</v>
      </c>
      <c r="E18" s="90">
        <v>44074</v>
      </c>
      <c r="F18" s="90">
        <v>44169</v>
      </c>
    </row>
    <row r="19" spans="1:6" s="31" customFormat="1" ht="40.5" customHeight="1" x14ac:dyDescent="0.2">
      <c r="A19" s="391"/>
      <c r="B19" s="141"/>
      <c r="C19" s="125"/>
      <c r="D19" s="146"/>
      <c r="E19" s="90"/>
      <c r="F19" s="90"/>
    </row>
    <row r="20" spans="1:6" s="31" customFormat="1" ht="40.5" customHeight="1" x14ac:dyDescent="0.2">
      <c r="A20" s="392"/>
      <c r="B20" s="141"/>
      <c r="C20" s="125"/>
      <c r="D20" s="146"/>
      <c r="E20" s="90"/>
      <c r="F20" s="90"/>
    </row>
    <row r="21" spans="1:6" s="31" customFormat="1" ht="40.5" customHeight="1" x14ac:dyDescent="0.2">
      <c r="A21" s="390" t="str">
        <f>'ACCS 2020'!C10</f>
        <v>Elaborar Diagnóstico por grado.</v>
      </c>
      <c r="B21" s="141" t="s">
        <v>636</v>
      </c>
      <c r="C21" s="125" t="s">
        <v>758</v>
      </c>
      <c r="D21" s="146" t="s">
        <v>661</v>
      </c>
      <c r="E21" s="90">
        <v>43843</v>
      </c>
      <c r="F21" s="90">
        <v>43917</v>
      </c>
    </row>
    <row r="22" spans="1:6" s="31" customFormat="1" ht="40.5" customHeight="1" x14ac:dyDescent="0.2">
      <c r="A22" s="391"/>
      <c r="B22" s="141" t="s">
        <v>637</v>
      </c>
      <c r="C22" s="125" t="s">
        <v>646</v>
      </c>
      <c r="D22" s="146" t="s">
        <v>650</v>
      </c>
      <c r="E22" s="90">
        <v>43843</v>
      </c>
      <c r="F22" s="90">
        <v>43917</v>
      </c>
    </row>
    <row r="23" spans="1:6" s="31" customFormat="1" ht="40.5" customHeight="1" x14ac:dyDescent="0.2">
      <c r="A23" s="391"/>
      <c r="B23" s="141"/>
      <c r="C23" s="125"/>
      <c r="D23" s="146"/>
      <c r="E23" s="90"/>
      <c r="F23" s="90"/>
    </row>
    <row r="24" spans="1:6" s="31" customFormat="1" ht="40.5" customHeight="1" x14ac:dyDescent="0.2">
      <c r="A24" s="392"/>
      <c r="B24" s="141"/>
      <c r="C24" s="125"/>
      <c r="D24" s="146"/>
      <c r="E24" s="90"/>
      <c r="F24" s="90"/>
    </row>
    <row r="25" spans="1:6" s="31" customFormat="1" ht="40.5" customHeight="1" x14ac:dyDescent="0.2">
      <c r="A25" s="390" t="str">
        <f>'ACCS 2020'!C11</f>
        <v>Revisar la efectividad de la práctica docente con base en la realidad del entorno.</v>
      </c>
      <c r="B25" s="141" t="s">
        <v>638</v>
      </c>
      <c r="C25" s="125" t="s">
        <v>635</v>
      </c>
      <c r="D25" s="146" t="s">
        <v>650</v>
      </c>
      <c r="E25" s="90">
        <v>43920</v>
      </c>
      <c r="F25" s="90">
        <v>43987</v>
      </c>
    </row>
    <row r="26" spans="1:6" s="31" customFormat="1" ht="40.5" customHeight="1" x14ac:dyDescent="0.2">
      <c r="A26" s="391"/>
      <c r="B26" s="141" t="s">
        <v>639</v>
      </c>
      <c r="C26" s="125" t="s">
        <v>635</v>
      </c>
      <c r="D26" s="146" t="s">
        <v>650</v>
      </c>
      <c r="E26" s="90">
        <v>43920</v>
      </c>
      <c r="F26" s="90">
        <v>43987</v>
      </c>
    </row>
    <row r="27" spans="1:6" s="31" customFormat="1" ht="40.5" customHeight="1" x14ac:dyDescent="0.2">
      <c r="A27" s="391"/>
      <c r="B27" s="141"/>
      <c r="C27" s="125"/>
      <c r="D27" s="146"/>
      <c r="E27" s="90"/>
      <c r="F27" s="90"/>
    </row>
    <row r="28" spans="1:6" s="31" customFormat="1" ht="40.5" customHeight="1" x14ac:dyDescent="0.2">
      <c r="A28" s="392"/>
      <c r="B28" s="141"/>
      <c r="C28" s="125"/>
      <c r="D28" s="146"/>
      <c r="E28" s="90"/>
      <c r="F28" s="90"/>
    </row>
    <row r="29" spans="1:6" s="31" customFormat="1" ht="37.5" customHeight="1" x14ac:dyDescent="0.2">
      <c r="A29" s="390" t="str">
        <f>'ACCS 2020'!C12</f>
        <v>Ajustar el enfoque pedagógico con base a la realidad rural y a la efectividad de la práctica docente.</v>
      </c>
      <c r="B29" s="142" t="s">
        <v>640</v>
      </c>
      <c r="C29" s="125" t="s">
        <v>630</v>
      </c>
      <c r="D29" s="146" t="s">
        <v>648</v>
      </c>
      <c r="E29" s="90">
        <v>43990</v>
      </c>
      <c r="F29" s="90">
        <v>44071</v>
      </c>
    </row>
    <row r="30" spans="1:6" s="31" customFormat="1" ht="37.5" customHeight="1" x14ac:dyDescent="0.2">
      <c r="A30" s="391"/>
      <c r="B30" s="142" t="s">
        <v>645</v>
      </c>
      <c r="C30" s="79" t="s">
        <v>630</v>
      </c>
      <c r="D30" s="147" t="s">
        <v>648</v>
      </c>
      <c r="E30" s="90">
        <v>43990</v>
      </c>
      <c r="F30" s="90">
        <v>44071</v>
      </c>
    </row>
    <row r="31" spans="1:6" s="31" customFormat="1" ht="37.5" customHeight="1" x14ac:dyDescent="0.2">
      <c r="A31" s="391"/>
      <c r="B31" s="142" t="s">
        <v>641</v>
      </c>
      <c r="C31" s="79" t="s">
        <v>752</v>
      </c>
      <c r="D31" s="146" t="s">
        <v>661</v>
      </c>
      <c r="E31" s="90">
        <v>43990</v>
      </c>
      <c r="F31" s="90">
        <v>44071</v>
      </c>
    </row>
    <row r="32" spans="1:6" s="31" customFormat="1" ht="37.5" customHeight="1" x14ac:dyDescent="0.2">
      <c r="A32" s="392"/>
      <c r="B32" s="142"/>
      <c r="C32" s="79"/>
      <c r="D32" s="147"/>
      <c r="E32" s="126"/>
      <c r="F32" s="126"/>
    </row>
    <row r="33" spans="1:6" ht="41.25" customHeight="1" x14ac:dyDescent="0.2">
      <c r="A33" s="390" t="str">
        <f>'ACCS 2020'!C13</f>
        <v>Evaluar la pertinencia del enfoque pedagógico contextualizado.</v>
      </c>
      <c r="B33" s="139" t="s">
        <v>642</v>
      </c>
      <c r="C33" s="127" t="s">
        <v>580</v>
      </c>
      <c r="D33" s="148" t="s">
        <v>649</v>
      </c>
      <c r="E33" s="90">
        <v>44074</v>
      </c>
      <c r="F33" s="90">
        <v>44169</v>
      </c>
    </row>
    <row r="34" spans="1:6" ht="41.25" customHeight="1" x14ac:dyDescent="0.2">
      <c r="A34" s="391"/>
      <c r="B34" s="139" t="s">
        <v>643</v>
      </c>
      <c r="C34" s="127" t="s">
        <v>578</v>
      </c>
      <c r="D34" s="148" t="s">
        <v>650</v>
      </c>
      <c r="E34" s="90">
        <v>44074</v>
      </c>
      <c r="F34" s="90">
        <v>44169</v>
      </c>
    </row>
    <row r="35" spans="1:6" ht="41.25" customHeight="1" x14ac:dyDescent="0.2">
      <c r="A35" s="391"/>
      <c r="B35" s="139" t="s">
        <v>644</v>
      </c>
      <c r="C35" s="127" t="s">
        <v>580</v>
      </c>
      <c r="D35" s="148" t="s">
        <v>649</v>
      </c>
      <c r="E35" s="90">
        <v>44074</v>
      </c>
      <c r="F35" s="90">
        <v>44169</v>
      </c>
    </row>
    <row r="36" spans="1:6" ht="41.25" customHeight="1" x14ac:dyDescent="0.2">
      <c r="A36" s="392"/>
      <c r="B36" s="139" t="s">
        <v>645</v>
      </c>
      <c r="C36" s="127" t="s">
        <v>580</v>
      </c>
      <c r="D36" s="148" t="s">
        <v>649</v>
      </c>
      <c r="E36" s="90">
        <v>44074</v>
      </c>
      <c r="F36" s="90">
        <v>44169</v>
      </c>
    </row>
    <row r="37" spans="1:6" ht="41.25" customHeight="1" x14ac:dyDescent="0.2">
      <c r="A37" s="390" t="str">
        <f>'ACCS 2020'!C14</f>
        <v>Identificar actividades extracurriculares que motiven el proceso formativo de los educandos.</v>
      </c>
      <c r="B37" s="139" t="s">
        <v>657</v>
      </c>
      <c r="C37" s="127" t="s">
        <v>658</v>
      </c>
      <c r="D37" s="148" t="s">
        <v>659</v>
      </c>
      <c r="E37" s="90">
        <v>43843</v>
      </c>
      <c r="F37" s="90">
        <v>43917</v>
      </c>
    </row>
    <row r="38" spans="1:6" ht="41.25" customHeight="1" x14ac:dyDescent="0.2">
      <c r="A38" s="391"/>
      <c r="B38" s="139" t="s">
        <v>672</v>
      </c>
      <c r="C38" s="127" t="s">
        <v>635</v>
      </c>
      <c r="D38" s="148" t="s">
        <v>650</v>
      </c>
      <c r="E38" s="90">
        <v>43843</v>
      </c>
      <c r="F38" s="90">
        <v>43917</v>
      </c>
    </row>
    <row r="39" spans="1:6" ht="41.25" customHeight="1" x14ac:dyDescent="0.2">
      <c r="A39" s="391"/>
      <c r="B39" s="139"/>
      <c r="C39" s="127"/>
      <c r="D39" s="158"/>
      <c r="E39" s="127"/>
      <c r="F39" s="127"/>
    </row>
    <row r="40" spans="1:6" ht="41.25" customHeight="1" x14ac:dyDescent="0.2">
      <c r="A40" s="392"/>
      <c r="B40" s="139"/>
      <c r="C40" s="127"/>
      <c r="D40" s="158"/>
      <c r="E40" s="127"/>
      <c r="F40" s="127"/>
    </row>
    <row r="41" spans="1:6" ht="41.25" customHeight="1" x14ac:dyDescent="0.2">
      <c r="A41" s="390" t="str">
        <f>'ACCS 2020'!C15</f>
        <v>Elaborar las actividades de Jornada Única en Básica Primaria.</v>
      </c>
      <c r="B41" s="139" t="s">
        <v>660</v>
      </c>
      <c r="C41" s="127" t="s">
        <v>498</v>
      </c>
      <c r="D41" s="148" t="s">
        <v>647</v>
      </c>
      <c r="E41" s="90">
        <v>43838</v>
      </c>
      <c r="F41" s="90">
        <v>43847</v>
      </c>
    </row>
    <row r="42" spans="1:6" ht="41.25" customHeight="1" x14ac:dyDescent="0.2">
      <c r="A42" s="391"/>
      <c r="B42" s="139" t="s">
        <v>673</v>
      </c>
      <c r="C42" s="127" t="s">
        <v>663</v>
      </c>
      <c r="D42" s="148" t="s">
        <v>659</v>
      </c>
      <c r="E42" s="90">
        <v>43838</v>
      </c>
      <c r="F42" s="90">
        <v>43847</v>
      </c>
    </row>
    <row r="43" spans="1:6" ht="41.25" customHeight="1" x14ac:dyDescent="0.2">
      <c r="A43" s="391"/>
      <c r="B43" s="139" t="s">
        <v>674</v>
      </c>
      <c r="C43" s="127" t="s">
        <v>663</v>
      </c>
      <c r="D43" s="148" t="s">
        <v>659</v>
      </c>
      <c r="E43" s="90">
        <v>43843</v>
      </c>
      <c r="F43" s="90">
        <v>44078</v>
      </c>
    </row>
    <row r="44" spans="1:6" ht="41.25" customHeight="1" x14ac:dyDescent="0.2">
      <c r="A44" s="392"/>
      <c r="B44" s="139"/>
      <c r="C44" s="127"/>
      <c r="D44" s="158"/>
      <c r="E44" s="127"/>
      <c r="F44" s="127"/>
    </row>
    <row r="45" spans="1:6" ht="41.25" customHeight="1" x14ac:dyDescent="0.2">
      <c r="A45" s="390" t="str">
        <f>'ACCS 2020'!C16</f>
        <v>Socializar las actividades extracurriculares priorizadas.</v>
      </c>
      <c r="B45" s="139" t="s">
        <v>662</v>
      </c>
      <c r="C45" s="127" t="s">
        <v>665</v>
      </c>
      <c r="D45" s="148" t="s">
        <v>659</v>
      </c>
      <c r="E45" s="90">
        <v>43843</v>
      </c>
      <c r="F45" s="90">
        <v>44078</v>
      </c>
    </row>
    <row r="46" spans="1:6" ht="41.25" customHeight="1" x14ac:dyDescent="0.2">
      <c r="A46" s="391"/>
      <c r="B46" s="139" t="s">
        <v>671</v>
      </c>
      <c r="C46" s="127" t="s">
        <v>474</v>
      </c>
      <c r="D46" s="148" t="s">
        <v>650</v>
      </c>
      <c r="E46" s="145">
        <v>43885</v>
      </c>
      <c r="F46" s="145">
        <v>44148</v>
      </c>
    </row>
    <row r="47" spans="1:6" ht="41.25" customHeight="1" x14ac:dyDescent="0.2">
      <c r="A47" s="391"/>
      <c r="B47" s="139"/>
      <c r="C47" s="127"/>
      <c r="D47" s="158"/>
      <c r="E47" s="127"/>
      <c r="F47" s="127"/>
    </row>
    <row r="48" spans="1:6" ht="41.25" customHeight="1" x14ac:dyDescent="0.2">
      <c r="A48" s="392"/>
      <c r="B48" s="139"/>
      <c r="C48" s="127"/>
      <c r="D48" s="158"/>
      <c r="E48" s="127"/>
      <c r="F48" s="127"/>
    </row>
    <row r="49" spans="1:6" ht="41.25" customHeight="1" x14ac:dyDescent="0.2">
      <c r="A49" s="390" t="str">
        <f>'ACCS 2020'!C17</f>
        <v>Establecer las actividades extracurriculares implementadas como actividades de interés y motivación por el estudio para el Instituto Técnico Rafael García Herreros.</v>
      </c>
      <c r="B49" s="139" t="s">
        <v>1162</v>
      </c>
      <c r="C49" s="127" t="s">
        <v>668</v>
      </c>
      <c r="D49" s="146" t="s">
        <v>661</v>
      </c>
      <c r="E49" s="145">
        <v>43885</v>
      </c>
      <c r="F49" s="145">
        <v>44169</v>
      </c>
    </row>
    <row r="50" spans="1:6" ht="41.25" customHeight="1" x14ac:dyDescent="0.2">
      <c r="A50" s="391"/>
      <c r="B50" s="139" t="s">
        <v>666</v>
      </c>
      <c r="C50" s="127" t="s">
        <v>635</v>
      </c>
      <c r="D50" s="148" t="s">
        <v>650</v>
      </c>
      <c r="E50" s="145">
        <v>44165</v>
      </c>
      <c r="F50" s="145">
        <v>44169</v>
      </c>
    </row>
    <row r="51" spans="1:6" ht="41.25" customHeight="1" x14ac:dyDescent="0.2">
      <c r="A51" s="391"/>
      <c r="B51" s="139" t="s">
        <v>667</v>
      </c>
      <c r="C51" s="127" t="s">
        <v>669</v>
      </c>
      <c r="D51" s="146" t="s">
        <v>661</v>
      </c>
      <c r="E51" s="145">
        <v>44165</v>
      </c>
      <c r="F51" s="145">
        <v>44169</v>
      </c>
    </row>
    <row r="52" spans="1:6" ht="41.25" customHeight="1" x14ac:dyDescent="0.2">
      <c r="A52" s="392"/>
      <c r="B52" s="139"/>
      <c r="C52" s="127"/>
      <c r="D52" s="158"/>
      <c r="E52" s="127"/>
      <c r="F52" s="127"/>
    </row>
    <row r="53" spans="1:6" ht="41.25" customHeight="1" x14ac:dyDescent="0.2">
      <c r="A53" s="390" t="str">
        <f>'ACCS 2020'!C18</f>
        <v>Establecer los aspectos a incentivar en los estudiantes.</v>
      </c>
      <c r="B53" s="139" t="s">
        <v>681</v>
      </c>
      <c r="C53" s="127" t="s">
        <v>498</v>
      </c>
      <c r="D53" s="146" t="s">
        <v>661</v>
      </c>
      <c r="E53" s="145">
        <v>43892</v>
      </c>
      <c r="F53" s="145">
        <v>43896</v>
      </c>
    </row>
    <row r="54" spans="1:6" ht="41.25" customHeight="1" x14ac:dyDescent="0.2">
      <c r="A54" s="391"/>
      <c r="B54" s="139" t="s">
        <v>680</v>
      </c>
      <c r="C54" s="127" t="s">
        <v>498</v>
      </c>
      <c r="D54" s="146" t="s">
        <v>661</v>
      </c>
      <c r="E54" s="145">
        <v>43892</v>
      </c>
      <c r="F54" s="145">
        <v>43925</v>
      </c>
    </row>
    <row r="55" spans="1:6" ht="41.25" customHeight="1" x14ac:dyDescent="0.2">
      <c r="A55" s="391"/>
      <c r="B55" s="139" t="s">
        <v>679</v>
      </c>
      <c r="C55" s="127" t="s">
        <v>635</v>
      </c>
      <c r="D55" s="148" t="s">
        <v>650</v>
      </c>
      <c r="E55" s="145">
        <v>43892</v>
      </c>
      <c r="F55" s="145">
        <v>43925</v>
      </c>
    </row>
    <row r="56" spans="1:6" ht="41.25" customHeight="1" x14ac:dyDescent="0.2">
      <c r="A56" s="392"/>
      <c r="B56" s="139"/>
      <c r="C56" s="127"/>
      <c r="D56" s="158"/>
      <c r="E56" s="127"/>
      <c r="F56" s="127"/>
    </row>
    <row r="57" spans="1:6" ht="41.25" customHeight="1" x14ac:dyDescent="0.2">
      <c r="A57" s="390" t="str">
        <f>'ACCS 2020'!C19</f>
        <v>Socializar con la comunidad educativa los aspectos a incentivar en los estudiantes.</v>
      </c>
      <c r="B57" s="139" t="s">
        <v>682</v>
      </c>
      <c r="C57" s="127" t="s">
        <v>498</v>
      </c>
      <c r="D57" s="146" t="s">
        <v>661</v>
      </c>
      <c r="E57" s="145">
        <v>43892</v>
      </c>
      <c r="F57" s="145">
        <v>43925</v>
      </c>
    </row>
    <row r="58" spans="1:6" ht="41.25" customHeight="1" x14ac:dyDescent="0.2">
      <c r="A58" s="391"/>
      <c r="B58" s="139" t="s">
        <v>683</v>
      </c>
      <c r="C58" s="127" t="s">
        <v>578</v>
      </c>
      <c r="D58" s="148" t="s">
        <v>659</v>
      </c>
      <c r="E58" s="145">
        <v>43892</v>
      </c>
      <c r="F58" s="145">
        <v>43925</v>
      </c>
    </row>
    <row r="59" spans="1:6" ht="41.25" customHeight="1" x14ac:dyDescent="0.2">
      <c r="A59" s="391"/>
      <c r="B59" s="139" t="s">
        <v>684</v>
      </c>
      <c r="C59" s="127" t="s">
        <v>578</v>
      </c>
      <c r="D59" s="148" t="s">
        <v>659</v>
      </c>
      <c r="E59" s="145">
        <v>43892</v>
      </c>
      <c r="F59" s="145">
        <v>43925</v>
      </c>
    </row>
    <row r="60" spans="1:6" ht="41.25" customHeight="1" x14ac:dyDescent="0.2">
      <c r="A60" s="392"/>
      <c r="B60" s="139"/>
      <c r="C60" s="127"/>
      <c r="D60" s="158"/>
      <c r="E60" s="127"/>
      <c r="F60" s="127"/>
    </row>
    <row r="61" spans="1:6" ht="41.25" customHeight="1" x14ac:dyDescent="0.2">
      <c r="A61" s="390" t="str">
        <f>'ACCS 2020'!C20</f>
        <v>Elaborar el modelo de incentivos.</v>
      </c>
      <c r="B61" s="139" t="s">
        <v>685</v>
      </c>
      <c r="C61" s="127" t="s">
        <v>668</v>
      </c>
      <c r="D61" s="148" t="s">
        <v>650</v>
      </c>
      <c r="E61" s="145">
        <v>43892</v>
      </c>
      <c r="F61" s="145">
        <v>43925</v>
      </c>
    </row>
    <row r="62" spans="1:6" ht="41.25" customHeight="1" x14ac:dyDescent="0.2">
      <c r="A62" s="391"/>
      <c r="B62" s="139" t="s">
        <v>686</v>
      </c>
      <c r="C62" s="127" t="s">
        <v>668</v>
      </c>
      <c r="D62" s="148" t="s">
        <v>650</v>
      </c>
      <c r="E62" s="145">
        <v>43892</v>
      </c>
      <c r="F62" s="145">
        <v>43925</v>
      </c>
    </row>
    <row r="63" spans="1:6" ht="41.25" customHeight="1" x14ac:dyDescent="0.2">
      <c r="A63" s="391"/>
      <c r="B63" s="139"/>
      <c r="C63" s="127"/>
      <c r="D63" s="158"/>
      <c r="E63" s="127"/>
      <c r="F63" s="127"/>
    </row>
    <row r="64" spans="1:6" ht="41.25" customHeight="1" x14ac:dyDescent="0.2">
      <c r="A64" s="392"/>
      <c r="B64" s="139"/>
      <c r="C64" s="127"/>
      <c r="D64" s="158"/>
      <c r="E64" s="127"/>
      <c r="F64" s="127"/>
    </row>
    <row r="65" spans="1:6" ht="41.25" customHeight="1" x14ac:dyDescent="0.2">
      <c r="A65" s="390" t="str">
        <f>'ACCS 2020'!C21</f>
        <v>Ejecutar el modelo de incentivos.</v>
      </c>
      <c r="B65" s="139" t="s">
        <v>687</v>
      </c>
      <c r="C65" s="127" t="s">
        <v>690</v>
      </c>
      <c r="D65" s="148" t="s">
        <v>650</v>
      </c>
      <c r="E65" s="145">
        <v>43924</v>
      </c>
      <c r="F65" s="145">
        <v>44162</v>
      </c>
    </row>
    <row r="66" spans="1:6" ht="41.25" customHeight="1" x14ac:dyDescent="0.2">
      <c r="A66" s="391"/>
      <c r="B66" s="139" t="s">
        <v>688</v>
      </c>
      <c r="C66" s="127" t="s">
        <v>691</v>
      </c>
      <c r="D66" s="148" t="s">
        <v>659</v>
      </c>
      <c r="E66" s="145">
        <v>43924</v>
      </c>
      <c r="F66" s="145">
        <v>44162</v>
      </c>
    </row>
    <row r="67" spans="1:6" ht="41.25" customHeight="1" x14ac:dyDescent="0.2">
      <c r="A67" s="391"/>
      <c r="B67" s="139" t="s">
        <v>689</v>
      </c>
      <c r="C67" s="127" t="s">
        <v>498</v>
      </c>
      <c r="D67" s="146" t="s">
        <v>661</v>
      </c>
      <c r="E67" s="145">
        <v>43924</v>
      </c>
      <c r="F67" s="145">
        <v>44162</v>
      </c>
    </row>
    <row r="68" spans="1:6" ht="41.25" customHeight="1" x14ac:dyDescent="0.2">
      <c r="A68" s="392"/>
      <c r="B68" s="139"/>
      <c r="C68" s="127"/>
      <c r="D68" s="158"/>
      <c r="E68" s="127"/>
      <c r="F68" s="127"/>
    </row>
    <row r="69" spans="1:6" ht="41.25" customHeight="1" x14ac:dyDescent="0.2">
      <c r="A69" s="390" t="str">
        <f>'ACCS 2020'!C22</f>
        <v>Identificar las empresas presentes en el sector.</v>
      </c>
      <c r="B69" s="139" t="s">
        <v>759</v>
      </c>
      <c r="C69" s="127" t="s">
        <v>758</v>
      </c>
      <c r="D69" s="146" t="s">
        <v>661</v>
      </c>
      <c r="E69" s="145">
        <v>43900</v>
      </c>
      <c r="F69" s="145">
        <v>43920</v>
      </c>
    </row>
    <row r="70" spans="1:6" ht="41.25" customHeight="1" x14ac:dyDescent="0.2">
      <c r="A70" s="391"/>
      <c r="B70" s="139" t="s">
        <v>755</v>
      </c>
      <c r="C70" s="127" t="s">
        <v>578</v>
      </c>
      <c r="D70" s="148" t="s">
        <v>659</v>
      </c>
      <c r="E70" s="90">
        <v>43920</v>
      </c>
      <c r="F70" s="90">
        <v>43987</v>
      </c>
    </row>
    <row r="71" spans="1:6" ht="41.25" customHeight="1" x14ac:dyDescent="0.2">
      <c r="A71" s="391"/>
      <c r="B71" s="139" t="s">
        <v>756</v>
      </c>
      <c r="C71" s="127" t="s">
        <v>474</v>
      </c>
      <c r="D71" s="148" t="s">
        <v>659</v>
      </c>
      <c r="E71" s="90">
        <v>43920</v>
      </c>
      <c r="F71" s="90">
        <v>43987</v>
      </c>
    </row>
    <row r="72" spans="1:6" ht="41.25" customHeight="1" x14ac:dyDescent="0.2">
      <c r="A72" s="392"/>
      <c r="B72" s="139" t="s">
        <v>757</v>
      </c>
      <c r="C72" s="127" t="s">
        <v>668</v>
      </c>
      <c r="D72" s="148" t="s">
        <v>650</v>
      </c>
      <c r="E72" s="90">
        <v>43920</v>
      </c>
      <c r="F72" s="90">
        <v>43987</v>
      </c>
    </row>
    <row r="73" spans="1:6" ht="36.75" customHeight="1" x14ac:dyDescent="0.2">
      <c r="A73" s="390" t="str">
        <f>'ACCS 2020'!C23</f>
        <v>Acordar citas con las empresas.</v>
      </c>
      <c r="B73" s="139" t="s">
        <v>1163</v>
      </c>
      <c r="C73" s="125" t="s">
        <v>758</v>
      </c>
      <c r="D73" s="146" t="s">
        <v>661</v>
      </c>
      <c r="E73" s="90">
        <v>43920</v>
      </c>
      <c r="F73" s="90">
        <v>43951</v>
      </c>
    </row>
    <row r="74" spans="1:6" ht="36.75" customHeight="1" x14ac:dyDescent="0.2">
      <c r="A74" s="391"/>
      <c r="B74" s="139" t="s">
        <v>760</v>
      </c>
      <c r="C74" s="127" t="s">
        <v>498</v>
      </c>
      <c r="D74" s="146" t="s">
        <v>661</v>
      </c>
      <c r="E74" s="145">
        <v>43924</v>
      </c>
      <c r="F74" s="145">
        <v>44162</v>
      </c>
    </row>
    <row r="75" spans="1:6" ht="36.75" customHeight="1" x14ac:dyDescent="0.2">
      <c r="A75" s="391"/>
      <c r="B75" s="139"/>
      <c r="C75" s="127"/>
      <c r="D75" s="158"/>
      <c r="E75" s="127"/>
      <c r="F75" s="127"/>
    </row>
    <row r="76" spans="1:6" ht="36.75" customHeight="1" x14ac:dyDescent="0.2">
      <c r="A76" s="392"/>
      <c r="B76" s="139"/>
      <c r="C76" s="127"/>
      <c r="D76" s="158"/>
      <c r="E76" s="127"/>
      <c r="F76" s="127"/>
    </row>
    <row r="77" spans="1:6" ht="36.75" customHeight="1" x14ac:dyDescent="0.2">
      <c r="A77" s="390" t="str">
        <f>'ACCS 2020'!C24</f>
        <v>Establecer cronograma de visitas.</v>
      </c>
      <c r="B77" s="139" t="s">
        <v>761</v>
      </c>
      <c r="C77" s="125" t="s">
        <v>758</v>
      </c>
      <c r="D77" s="146" t="s">
        <v>661</v>
      </c>
      <c r="E77" s="90">
        <v>43920</v>
      </c>
      <c r="F77" s="90">
        <v>43951</v>
      </c>
    </row>
    <row r="78" spans="1:6" ht="36.75" customHeight="1" x14ac:dyDescent="0.2">
      <c r="A78" s="391"/>
      <c r="B78" s="139" t="s">
        <v>762</v>
      </c>
      <c r="C78" s="125" t="s">
        <v>758</v>
      </c>
      <c r="D78" s="146" t="s">
        <v>661</v>
      </c>
      <c r="E78" s="90">
        <v>43920</v>
      </c>
      <c r="F78" s="90">
        <v>43951</v>
      </c>
    </row>
    <row r="79" spans="1:6" ht="36.75" customHeight="1" x14ac:dyDescent="0.2">
      <c r="A79" s="391"/>
      <c r="B79" s="139"/>
      <c r="C79" s="127"/>
      <c r="D79" s="158"/>
      <c r="E79" s="127"/>
      <c r="F79" s="127"/>
    </row>
    <row r="80" spans="1:6" ht="36.75" customHeight="1" x14ac:dyDescent="0.2">
      <c r="A80" s="392"/>
      <c r="B80" s="139"/>
      <c r="C80" s="127"/>
      <c r="D80" s="158"/>
      <c r="E80" s="127"/>
      <c r="F80" s="127"/>
    </row>
    <row r="81" spans="1:6" ht="36.75" customHeight="1" x14ac:dyDescent="0.2">
      <c r="A81" s="390" t="str">
        <f>'ACCS 2020'!C25</f>
        <v>Realizar las visitas programadas</v>
      </c>
      <c r="B81" s="139" t="s">
        <v>763</v>
      </c>
      <c r="C81" s="127" t="s">
        <v>669</v>
      </c>
      <c r="D81" s="146" t="s">
        <v>661</v>
      </c>
      <c r="E81" s="90">
        <v>43920</v>
      </c>
      <c r="F81" s="90">
        <v>43951</v>
      </c>
    </row>
    <row r="82" spans="1:6" ht="36.75" customHeight="1" x14ac:dyDescent="0.2">
      <c r="A82" s="391"/>
      <c r="B82" s="139" t="s">
        <v>1164</v>
      </c>
      <c r="C82" s="127" t="s">
        <v>498</v>
      </c>
      <c r="D82" s="146" t="s">
        <v>661</v>
      </c>
      <c r="E82" s="145">
        <v>43924</v>
      </c>
      <c r="F82" s="145">
        <v>44162</v>
      </c>
    </row>
    <row r="83" spans="1:6" ht="36.75" customHeight="1" x14ac:dyDescent="0.2">
      <c r="A83" s="391"/>
      <c r="B83" s="139"/>
      <c r="C83" s="127"/>
      <c r="D83" s="158"/>
      <c r="E83" s="127"/>
      <c r="F83" s="127"/>
    </row>
    <row r="84" spans="1:6" ht="36.75" customHeight="1" x14ac:dyDescent="0.2">
      <c r="A84" s="392"/>
      <c r="B84" s="139"/>
      <c r="C84" s="127"/>
      <c r="D84" s="158"/>
      <c r="E84" s="127"/>
      <c r="F84" s="127"/>
    </row>
    <row r="85" spans="1:6" ht="36.75" customHeight="1" x14ac:dyDescent="0.2">
      <c r="A85" s="390" t="str">
        <f>'ACCS 2020'!C26</f>
        <v>Coordinar con la Secretaría de Educación.</v>
      </c>
      <c r="B85" s="139" t="s">
        <v>764</v>
      </c>
      <c r="C85" s="127" t="s">
        <v>498</v>
      </c>
      <c r="D85" s="146" t="s">
        <v>661</v>
      </c>
      <c r="E85" s="145">
        <v>43893</v>
      </c>
      <c r="F85" s="145">
        <v>44162</v>
      </c>
    </row>
    <row r="86" spans="1:6" ht="36.75" customHeight="1" x14ac:dyDescent="0.2">
      <c r="A86" s="391"/>
      <c r="B86" s="139" t="s">
        <v>1165</v>
      </c>
      <c r="C86" s="127" t="s">
        <v>498</v>
      </c>
      <c r="D86" s="146" t="s">
        <v>661</v>
      </c>
      <c r="E86" s="145">
        <v>43893</v>
      </c>
      <c r="F86" s="145">
        <v>44162</v>
      </c>
    </row>
    <row r="87" spans="1:6" ht="36.75" customHeight="1" x14ac:dyDescent="0.2">
      <c r="A87" s="391"/>
      <c r="B87" s="139"/>
      <c r="C87" s="127"/>
      <c r="D87" s="158"/>
      <c r="E87" s="127"/>
      <c r="F87" s="127"/>
    </row>
    <row r="88" spans="1:6" ht="36.75" customHeight="1" x14ac:dyDescent="0.2">
      <c r="A88" s="392"/>
      <c r="B88" s="139"/>
      <c r="C88" s="127"/>
      <c r="D88" s="158"/>
      <c r="E88" s="127"/>
      <c r="F88" s="127"/>
    </row>
    <row r="89" spans="1:6" ht="36.75" customHeight="1" x14ac:dyDescent="0.2">
      <c r="A89" s="390" t="str">
        <f>'ACCS 2020'!C27</f>
        <v>Establecer proyectos de mejoramiento que vinculen a las empresas.</v>
      </c>
      <c r="B89" s="139" t="s">
        <v>765</v>
      </c>
      <c r="C89" s="127" t="s">
        <v>578</v>
      </c>
      <c r="D89" s="148" t="s">
        <v>659</v>
      </c>
      <c r="E89" s="145">
        <v>43920</v>
      </c>
      <c r="F89" s="145">
        <v>43987</v>
      </c>
    </row>
    <row r="90" spans="1:6" ht="36.75" customHeight="1" x14ac:dyDescent="0.2">
      <c r="A90" s="391"/>
      <c r="B90" s="139" t="s">
        <v>766</v>
      </c>
      <c r="C90" s="125" t="s">
        <v>758</v>
      </c>
      <c r="D90" s="146" t="s">
        <v>661</v>
      </c>
      <c r="E90" s="90">
        <v>43920</v>
      </c>
      <c r="F90" s="145">
        <v>43987</v>
      </c>
    </row>
    <row r="91" spans="1:6" ht="36.75" customHeight="1" x14ac:dyDescent="0.2">
      <c r="A91" s="391"/>
      <c r="B91" s="139" t="s">
        <v>767</v>
      </c>
      <c r="C91" s="127" t="s">
        <v>635</v>
      </c>
      <c r="D91" s="148" t="s">
        <v>650</v>
      </c>
      <c r="E91" s="145">
        <v>43920</v>
      </c>
      <c r="F91" s="145">
        <v>44072</v>
      </c>
    </row>
    <row r="92" spans="1:6" ht="36.75" customHeight="1" x14ac:dyDescent="0.2">
      <c r="A92" s="392"/>
      <c r="B92" s="139"/>
      <c r="C92" s="127"/>
      <c r="D92" s="158"/>
      <c r="E92" s="127"/>
      <c r="F92" s="127"/>
    </row>
    <row r="93" spans="1:6" ht="36.75" customHeight="1" x14ac:dyDescent="0.2">
      <c r="A93" s="390" t="str">
        <f>'ACCS 2020'!C28</f>
        <v>Presentar los proyectos a las empresas.</v>
      </c>
      <c r="B93" s="139" t="s">
        <v>762</v>
      </c>
      <c r="C93" s="125" t="s">
        <v>758</v>
      </c>
      <c r="D93" s="146" t="s">
        <v>661</v>
      </c>
      <c r="E93" s="90">
        <v>43920</v>
      </c>
      <c r="F93" s="90">
        <v>43987</v>
      </c>
    </row>
    <row r="94" spans="1:6" ht="36.75" customHeight="1" x14ac:dyDescent="0.2">
      <c r="A94" s="391"/>
      <c r="B94" s="139" t="s">
        <v>768</v>
      </c>
      <c r="C94" s="127" t="s">
        <v>498</v>
      </c>
      <c r="D94" s="146" t="s">
        <v>661</v>
      </c>
      <c r="E94" s="145">
        <v>43893</v>
      </c>
      <c r="F94" s="145">
        <v>44162</v>
      </c>
    </row>
    <row r="95" spans="1:6" ht="36.75" customHeight="1" x14ac:dyDescent="0.2">
      <c r="A95" s="391"/>
      <c r="B95" s="139"/>
      <c r="C95" s="127"/>
      <c r="D95" s="158"/>
      <c r="E95" s="127"/>
      <c r="F95" s="127"/>
    </row>
    <row r="96" spans="1:6" ht="36.75" customHeight="1" x14ac:dyDescent="0.2">
      <c r="A96" s="392"/>
      <c r="B96" s="139"/>
      <c r="C96" s="127"/>
      <c r="D96" s="158"/>
      <c r="E96" s="127"/>
      <c r="F96" s="127"/>
    </row>
    <row r="97" spans="1:6" ht="36.75" customHeight="1" x14ac:dyDescent="0.2">
      <c r="A97" s="390" t="str">
        <f>'ACCS 2020'!C29</f>
        <v>Evaluar el proceso seguido</v>
      </c>
      <c r="B97" s="139" t="s">
        <v>769</v>
      </c>
      <c r="C97" s="127" t="s">
        <v>498</v>
      </c>
      <c r="D97" s="146" t="s">
        <v>661</v>
      </c>
      <c r="E97" s="145">
        <v>44110</v>
      </c>
      <c r="F97" s="145">
        <v>44162</v>
      </c>
    </row>
    <row r="98" spans="1:6" ht="36.75" customHeight="1" x14ac:dyDescent="0.2">
      <c r="A98" s="391"/>
      <c r="B98" s="139" t="s">
        <v>643</v>
      </c>
      <c r="C98" s="127" t="s">
        <v>578</v>
      </c>
      <c r="D98" s="148" t="s">
        <v>659</v>
      </c>
      <c r="E98" s="145">
        <v>44139</v>
      </c>
      <c r="F98" s="145">
        <v>44169</v>
      </c>
    </row>
    <row r="99" spans="1:6" ht="36.75" customHeight="1" x14ac:dyDescent="0.2">
      <c r="A99" s="391"/>
      <c r="B99" s="139"/>
      <c r="C99" s="127"/>
      <c r="D99" s="158"/>
      <c r="E99" s="127"/>
      <c r="F99" s="145"/>
    </row>
    <row r="100" spans="1:6" ht="36.75" customHeight="1" x14ac:dyDescent="0.2">
      <c r="A100" s="392"/>
      <c r="B100" s="139"/>
      <c r="C100" s="127"/>
      <c r="D100" s="158"/>
      <c r="E100" s="127"/>
      <c r="F100" s="145"/>
    </row>
    <row r="101" spans="1:6" ht="36.75" customHeight="1" x14ac:dyDescent="0.2">
      <c r="A101" s="390" t="str">
        <f>'ACCS 2020'!C30</f>
        <v>Revisar la metodología establecida en el PEI.</v>
      </c>
      <c r="B101" s="139" t="s">
        <v>610</v>
      </c>
      <c r="C101" s="127" t="s">
        <v>846</v>
      </c>
      <c r="D101" s="146" t="s">
        <v>661</v>
      </c>
      <c r="E101" s="145">
        <v>43899</v>
      </c>
      <c r="F101" s="145">
        <v>43987</v>
      </c>
    </row>
    <row r="102" spans="1:6" ht="36.75" customHeight="1" x14ac:dyDescent="0.2">
      <c r="A102" s="391"/>
      <c r="B102" s="139" t="s">
        <v>847</v>
      </c>
      <c r="C102" s="127" t="s">
        <v>846</v>
      </c>
      <c r="D102" s="146" t="s">
        <v>661</v>
      </c>
      <c r="E102" s="145">
        <v>43899</v>
      </c>
      <c r="F102" s="145">
        <v>43987</v>
      </c>
    </row>
    <row r="103" spans="1:6" ht="36.75" customHeight="1" x14ac:dyDescent="0.2">
      <c r="A103" s="391"/>
      <c r="B103" s="139"/>
      <c r="C103" s="127"/>
      <c r="D103" s="158"/>
      <c r="E103" s="127"/>
      <c r="F103" s="127"/>
    </row>
    <row r="104" spans="1:6" ht="36.75" customHeight="1" x14ac:dyDescent="0.2">
      <c r="A104" s="392"/>
      <c r="B104" s="139"/>
      <c r="C104" s="127"/>
      <c r="D104" s="158"/>
      <c r="E104" s="127"/>
      <c r="F104" s="127"/>
    </row>
    <row r="105" spans="1:6" ht="36.75" customHeight="1" x14ac:dyDescent="0.2">
      <c r="A105" s="390" t="str">
        <f>'ACCS 2020'!C31</f>
        <v>Identificar estrategias metodológicas pertinentes.</v>
      </c>
      <c r="B105" s="139" t="s">
        <v>848</v>
      </c>
      <c r="C105" s="127" t="s">
        <v>846</v>
      </c>
      <c r="D105" s="146" t="s">
        <v>661</v>
      </c>
      <c r="E105" s="145">
        <v>43899</v>
      </c>
      <c r="F105" s="145">
        <v>43987</v>
      </c>
    </row>
    <row r="106" spans="1:6" ht="36.75" customHeight="1" x14ac:dyDescent="0.2">
      <c r="A106" s="391"/>
      <c r="B106" s="139" t="s">
        <v>1166</v>
      </c>
      <c r="C106" s="127" t="s">
        <v>846</v>
      </c>
      <c r="D106" s="146" t="s">
        <v>661</v>
      </c>
      <c r="E106" s="145">
        <v>43899</v>
      </c>
      <c r="F106" s="145">
        <v>43987</v>
      </c>
    </row>
    <row r="107" spans="1:6" ht="36.75" customHeight="1" x14ac:dyDescent="0.2">
      <c r="A107" s="391"/>
      <c r="B107" s="139"/>
      <c r="C107" s="127"/>
      <c r="D107" s="158"/>
      <c r="E107" s="127"/>
      <c r="F107" s="127"/>
    </row>
    <row r="108" spans="1:6" ht="36.75" customHeight="1" x14ac:dyDescent="0.2">
      <c r="A108" s="392"/>
      <c r="B108" s="139"/>
      <c r="C108" s="127"/>
      <c r="D108" s="158"/>
      <c r="E108" s="127"/>
      <c r="F108" s="127"/>
    </row>
    <row r="109" spans="1:6" ht="36.75" customHeight="1" x14ac:dyDescent="0.2">
      <c r="A109" s="390" t="str">
        <f>'ACCS 2020'!C32</f>
        <v>Revisar la metodología de Escuela Nueva.</v>
      </c>
      <c r="B109" s="139" t="s">
        <v>849</v>
      </c>
      <c r="C109" s="127" t="s">
        <v>851</v>
      </c>
      <c r="D109" s="146" t="s">
        <v>659</v>
      </c>
      <c r="E109" s="145">
        <v>43899</v>
      </c>
      <c r="F109" s="145">
        <v>43987</v>
      </c>
    </row>
    <row r="110" spans="1:6" ht="36.75" customHeight="1" x14ac:dyDescent="0.2">
      <c r="A110" s="391"/>
      <c r="B110" s="139" t="s">
        <v>850</v>
      </c>
      <c r="C110" s="127" t="s">
        <v>846</v>
      </c>
      <c r="D110" s="146" t="s">
        <v>661</v>
      </c>
      <c r="E110" s="145">
        <v>43899</v>
      </c>
      <c r="F110" s="145">
        <v>43987</v>
      </c>
    </row>
    <row r="111" spans="1:6" ht="36.75" customHeight="1" x14ac:dyDescent="0.2">
      <c r="A111" s="391"/>
      <c r="B111" s="139"/>
      <c r="C111" s="127"/>
      <c r="D111" s="158"/>
      <c r="E111" s="127"/>
      <c r="F111" s="127"/>
    </row>
    <row r="112" spans="1:6" ht="36.75" customHeight="1" x14ac:dyDescent="0.2">
      <c r="A112" s="392"/>
      <c r="B112" s="139"/>
      <c r="C112" s="127"/>
      <c r="D112" s="158"/>
      <c r="E112" s="127"/>
      <c r="F112" s="127"/>
    </row>
    <row r="113" spans="1:6" ht="36.75" customHeight="1" x14ac:dyDescent="0.2">
      <c r="A113" s="390" t="str">
        <f>'ACCS 2020'!C33</f>
        <v>Exponer la metodología del PEI con los docentes.</v>
      </c>
      <c r="B113" s="139" t="s">
        <v>852</v>
      </c>
      <c r="C113" s="127" t="s">
        <v>846</v>
      </c>
      <c r="D113" s="146" t="s">
        <v>661</v>
      </c>
      <c r="E113" s="145">
        <v>43899</v>
      </c>
      <c r="F113" s="145">
        <v>43987</v>
      </c>
    </row>
    <row r="114" spans="1:6" ht="36.75" customHeight="1" x14ac:dyDescent="0.2">
      <c r="A114" s="391"/>
      <c r="B114" s="139" t="s">
        <v>853</v>
      </c>
      <c r="C114" s="127" t="s">
        <v>846</v>
      </c>
      <c r="D114" s="146" t="s">
        <v>661</v>
      </c>
      <c r="E114" s="145">
        <v>43899</v>
      </c>
      <c r="F114" s="145">
        <v>43987</v>
      </c>
    </row>
    <row r="115" spans="1:6" ht="36.75" customHeight="1" x14ac:dyDescent="0.2">
      <c r="A115" s="391"/>
      <c r="B115" s="139"/>
      <c r="C115" s="127"/>
      <c r="D115" s="158"/>
      <c r="E115" s="127"/>
      <c r="F115" s="127"/>
    </row>
    <row r="116" spans="1:6" ht="36.75" customHeight="1" x14ac:dyDescent="0.2">
      <c r="A116" s="392"/>
      <c r="B116" s="139"/>
      <c r="C116" s="127"/>
      <c r="D116" s="158"/>
      <c r="E116" s="127"/>
      <c r="F116" s="127"/>
    </row>
    <row r="117" spans="1:6" ht="36.75" customHeight="1" x14ac:dyDescent="0.2">
      <c r="A117" s="394" t="str">
        <f>'ACCS 2020'!C34</f>
        <v>Revisar el estilo de enseñanza de cada docente.</v>
      </c>
      <c r="B117" s="139" t="s">
        <v>854</v>
      </c>
      <c r="C117" s="127" t="s">
        <v>668</v>
      </c>
      <c r="D117" s="148" t="s">
        <v>650</v>
      </c>
      <c r="E117" s="90">
        <v>43991</v>
      </c>
      <c r="F117" s="90">
        <v>44164</v>
      </c>
    </row>
    <row r="118" spans="1:6" ht="36.75" customHeight="1" x14ac:dyDescent="0.2">
      <c r="A118" s="395"/>
      <c r="B118" s="139" t="s">
        <v>857</v>
      </c>
      <c r="C118" s="127" t="s">
        <v>668</v>
      </c>
      <c r="D118" s="148" t="s">
        <v>650</v>
      </c>
      <c r="E118" s="90">
        <v>43991</v>
      </c>
      <c r="F118" s="90">
        <v>44164</v>
      </c>
    </row>
    <row r="119" spans="1:6" ht="36.75" customHeight="1" x14ac:dyDescent="0.2">
      <c r="A119" s="395"/>
      <c r="B119" s="139" t="s">
        <v>856</v>
      </c>
      <c r="C119" s="127" t="s">
        <v>668</v>
      </c>
      <c r="D119" s="148" t="s">
        <v>650</v>
      </c>
      <c r="E119" s="90">
        <v>43991</v>
      </c>
      <c r="F119" s="90">
        <v>44164</v>
      </c>
    </row>
    <row r="120" spans="1:6" ht="36.75" customHeight="1" x14ac:dyDescent="0.2">
      <c r="A120" s="395"/>
      <c r="B120" s="139"/>
      <c r="C120" s="127"/>
      <c r="D120" s="158"/>
      <c r="E120" s="127"/>
      <c r="F120" s="127"/>
    </row>
    <row r="121" spans="1:6" ht="36.75" customHeight="1" x14ac:dyDescent="0.2">
      <c r="A121" s="394" t="str">
        <f>'ACCS 2020'!C35</f>
        <v>Revisar los métodos de evaluación de cada docente.</v>
      </c>
      <c r="B121" s="139" t="s">
        <v>854</v>
      </c>
      <c r="C121" s="127" t="s">
        <v>668</v>
      </c>
      <c r="D121" s="148" t="s">
        <v>650</v>
      </c>
      <c r="E121" s="90">
        <v>43991</v>
      </c>
      <c r="F121" s="90">
        <v>44164</v>
      </c>
    </row>
    <row r="122" spans="1:6" ht="36.75" customHeight="1" x14ac:dyDescent="0.2">
      <c r="A122" s="395"/>
      <c r="B122" s="139" t="s">
        <v>857</v>
      </c>
      <c r="C122" s="127" t="s">
        <v>668</v>
      </c>
      <c r="D122" s="148" t="s">
        <v>650</v>
      </c>
      <c r="E122" s="90">
        <v>43991</v>
      </c>
      <c r="F122" s="90">
        <v>44164</v>
      </c>
    </row>
    <row r="123" spans="1:6" ht="36.75" customHeight="1" x14ac:dyDescent="0.2">
      <c r="A123" s="395"/>
      <c r="B123" s="139" t="s">
        <v>856</v>
      </c>
      <c r="C123" s="127" t="s">
        <v>668</v>
      </c>
      <c r="D123" s="148" t="s">
        <v>650</v>
      </c>
      <c r="E123" s="90">
        <v>43991</v>
      </c>
      <c r="F123" s="90">
        <v>44164</v>
      </c>
    </row>
    <row r="124" spans="1:6" ht="36.75" customHeight="1" x14ac:dyDescent="0.2">
      <c r="A124" s="396"/>
      <c r="B124" s="139"/>
      <c r="C124" s="127"/>
      <c r="D124" s="158"/>
      <c r="E124" s="127"/>
      <c r="F124" s="127"/>
    </row>
    <row r="125" spans="1:6" ht="36.75" customHeight="1" x14ac:dyDescent="0.2">
      <c r="A125" s="393" t="str">
        <f>'ACCS 2020'!C36</f>
        <v>Revisar el método de recuperación de cada docente.</v>
      </c>
      <c r="B125" s="139" t="s">
        <v>854</v>
      </c>
      <c r="C125" s="127" t="s">
        <v>668</v>
      </c>
      <c r="D125" s="148" t="s">
        <v>650</v>
      </c>
      <c r="E125" s="90">
        <v>43991</v>
      </c>
      <c r="F125" s="90">
        <v>44164</v>
      </c>
    </row>
    <row r="126" spans="1:6" ht="36.75" customHeight="1" x14ac:dyDescent="0.2">
      <c r="A126" s="393"/>
      <c r="B126" s="139" t="s">
        <v>857</v>
      </c>
      <c r="C126" s="127" t="s">
        <v>668</v>
      </c>
      <c r="D126" s="148" t="s">
        <v>650</v>
      </c>
      <c r="E126" s="90">
        <v>43991</v>
      </c>
      <c r="F126" s="90">
        <v>44164</v>
      </c>
    </row>
    <row r="127" spans="1:6" ht="36.75" customHeight="1" x14ac:dyDescent="0.2">
      <c r="A127" s="393"/>
      <c r="B127" s="139" t="s">
        <v>856</v>
      </c>
      <c r="C127" s="127" t="s">
        <v>668</v>
      </c>
      <c r="D127" s="148" t="s">
        <v>650</v>
      </c>
      <c r="E127" s="90">
        <v>43991</v>
      </c>
      <c r="F127" s="90">
        <v>44164</v>
      </c>
    </row>
    <row r="128" spans="1:6" ht="36.75" customHeight="1" x14ac:dyDescent="0.2">
      <c r="A128" s="393"/>
      <c r="B128" s="139"/>
      <c r="C128" s="127"/>
      <c r="D128" s="158"/>
      <c r="E128" s="127"/>
      <c r="F128" s="127"/>
    </row>
    <row r="129" spans="1:6" ht="36.75" customHeight="1" x14ac:dyDescent="0.2">
      <c r="A129" s="394" t="str">
        <f>'ACCS 2020'!C37</f>
        <v>Definir el estilo de enseñanza-aprendizaje de los docentes del Instituto Técnico Rafael García Herreros.</v>
      </c>
      <c r="B129" s="139" t="s">
        <v>858</v>
      </c>
      <c r="C129" s="127" t="s">
        <v>846</v>
      </c>
      <c r="D129" s="146" t="s">
        <v>661</v>
      </c>
      <c r="E129" s="90">
        <v>43991</v>
      </c>
      <c r="F129" s="90">
        <v>44164</v>
      </c>
    </row>
    <row r="130" spans="1:6" ht="36.75" customHeight="1" x14ac:dyDescent="0.2">
      <c r="A130" s="395"/>
      <c r="B130" s="139" t="s">
        <v>859</v>
      </c>
      <c r="C130" s="127" t="s">
        <v>846</v>
      </c>
      <c r="D130" s="146" t="s">
        <v>661</v>
      </c>
      <c r="E130" s="90">
        <v>43991</v>
      </c>
      <c r="F130" s="90">
        <v>44164</v>
      </c>
    </row>
    <row r="131" spans="1:6" ht="36.75" customHeight="1" x14ac:dyDescent="0.2">
      <c r="A131" s="395"/>
      <c r="B131" s="139"/>
      <c r="C131" s="127"/>
      <c r="D131" s="158"/>
      <c r="E131" s="127"/>
      <c r="F131" s="127"/>
    </row>
    <row r="132" spans="1:6" ht="36.75" customHeight="1" x14ac:dyDescent="0.2">
      <c r="A132" s="396"/>
      <c r="B132" s="139"/>
      <c r="C132" s="127"/>
      <c r="D132" s="158"/>
      <c r="E132" s="127"/>
      <c r="F132" s="127"/>
    </row>
    <row r="133" spans="1:6" ht="36.75" customHeight="1" x14ac:dyDescent="0.2">
      <c r="A133" s="390" t="str">
        <f>'ACCS 2020'!C38</f>
        <v>Revisar los planes de área, de aula y proyectos existentes.</v>
      </c>
      <c r="B133" s="139" t="s">
        <v>862</v>
      </c>
      <c r="C133" s="127" t="s">
        <v>846</v>
      </c>
      <c r="D133" s="146" t="s">
        <v>661</v>
      </c>
      <c r="E133" s="90">
        <v>43843</v>
      </c>
      <c r="F133" s="90">
        <v>43917</v>
      </c>
    </row>
    <row r="134" spans="1:6" ht="36.75" customHeight="1" x14ac:dyDescent="0.2">
      <c r="A134" s="391"/>
      <c r="B134" s="139" t="s">
        <v>861</v>
      </c>
      <c r="C134" s="127" t="s">
        <v>846</v>
      </c>
      <c r="D134" s="146" t="s">
        <v>661</v>
      </c>
      <c r="E134" s="90">
        <v>43843</v>
      </c>
      <c r="F134" s="90">
        <v>43917</v>
      </c>
    </row>
    <row r="135" spans="1:6" ht="36.75" customHeight="1" x14ac:dyDescent="0.2">
      <c r="A135" s="391"/>
      <c r="B135" s="139" t="s">
        <v>860</v>
      </c>
      <c r="C135" s="127" t="s">
        <v>846</v>
      </c>
      <c r="D135" s="146" t="s">
        <v>661</v>
      </c>
      <c r="E135" s="90">
        <v>43843</v>
      </c>
      <c r="F135" s="90">
        <v>43917</v>
      </c>
    </row>
    <row r="136" spans="1:6" ht="36.75" customHeight="1" x14ac:dyDescent="0.2">
      <c r="A136" s="392"/>
      <c r="B136" s="139"/>
      <c r="C136" s="127"/>
      <c r="D136" s="158"/>
      <c r="E136" s="127"/>
      <c r="F136" s="127"/>
    </row>
    <row r="137" spans="1:6" ht="36.75" customHeight="1" x14ac:dyDescent="0.2">
      <c r="A137" s="390" t="str">
        <f>'ACCS 2020'!C39</f>
        <v>Reestructurar los planes de área.</v>
      </c>
      <c r="B137" s="139" t="s">
        <v>863</v>
      </c>
      <c r="C137" s="127" t="s">
        <v>658</v>
      </c>
      <c r="D137" s="148" t="s">
        <v>659</v>
      </c>
      <c r="E137" s="90">
        <v>43843</v>
      </c>
      <c r="F137" s="90">
        <v>43917</v>
      </c>
    </row>
    <row r="138" spans="1:6" ht="36.75" customHeight="1" x14ac:dyDescent="0.2">
      <c r="A138" s="391"/>
      <c r="B138" s="139" t="s">
        <v>864</v>
      </c>
      <c r="C138" s="127" t="s">
        <v>658</v>
      </c>
      <c r="D138" s="148" t="s">
        <v>659</v>
      </c>
      <c r="E138" s="90">
        <v>43843</v>
      </c>
      <c r="F138" s="90">
        <v>43917</v>
      </c>
    </row>
    <row r="139" spans="1:6" ht="36.75" customHeight="1" x14ac:dyDescent="0.2">
      <c r="A139" s="391"/>
      <c r="B139" s="139"/>
      <c r="C139" s="127"/>
      <c r="D139" s="158"/>
      <c r="E139" s="127"/>
      <c r="F139" s="127"/>
    </row>
    <row r="140" spans="1:6" ht="36.75" customHeight="1" x14ac:dyDescent="0.2">
      <c r="A140" s="392"/>
      <c r="B140" s="139"/>
      <c r="C140" s="127"/>
      <c r="D140" s="158"/>
      <c r="E140" s="127"/>
      <c r="F140" s="127"/>
    </row>
    <row r="141" spans="1:6" ht="36.75" customHeight="1" x14ac:dyDescent="0.2">
      <c r="A141" s="390" t="str">
        <f>'ACCS 2020'!C40</f>
        <v>Reestructurar los planes de aula.</v>
      </c>
      <c r="B141" s="139" t="s">
        <v>863</v>
      </c>
      <c r="C141" s="127" t="s">
        <v>658</v>
      </c>
      <c r="D141" s="148" t="s">
        <v>659</v>
      </c>
      <c r="E141" s="90">
        <v>43843</v>
      </c>
      <c r="F141" s="90">
        <v>43917</v>
      </c>
    </row>
    <row r="142" spans="1:6" ht="36.75" customHeight="1" x14ac:dyDescent="0.2">
      <c r="A142" s="391"/>
      <c r="B142" s="139" t="s">
        <v>865</v>
      </c>
      <c r="C142" s="127" t="s">
        <v>658</v>
      </c>
      <c r="D142" s="148" t="s">
        <v>659</v>
      </c>
      <c r="E142" s="90">
        <v>43843</v>
      </c>
      <c r="F142" s="90">
        <v>43917</v>
      </c>
    </row>
    <row r="143" spans="1:6" ht="36.75" customHeight="1" x14ac:dyDescent="0.2">
      <c r="A143" s="391"/>
      <c r="B143" s="139"/>
      <c r="C143" s="127"/>
      <c r="D143" s="158"/>
      <c r="E143" s="127"/>
      <c r="F143" s="127"/>
    </row>
    <row r="144" spans="1:6" ht="36.75" customHeight="1" x14ac:dyDescent="0.2">
      <c r="A144" s="392"/>
      <c r="B144" s="139"/>
      <c r="C144" s="127"/>
      <c r="D144" s="158"/>
      <c r="E144" s="127"/>
      <c r="F144" s="127"/>
    </row>
    <row r="145" spans="1:6" ht="36.75" customHeight="1" x14ac:dyDescent="0.2">
      <c r="A145" s="390" t="str">
        <f>'ACCS 2020'!C41</f>
        <v>Reestructurar los proyectos pedagógicos.</v>
      </c>
      <c r="B145" s="139" t="s">
        <v>863</v>
      </c>
      <c r="C145" s="127" t="s">
        <v>658</v>
      </c>
      <c r="D145" s="148" t="s">
        <v>659</v>
      </c>
      <c r="E145" s="90">
        <v>43843</v>
      </c>
      <c r="F145" s="90">
        <v>44162</v>
      </c>
    </row>
    <row r="146" spans="1:6" ht="36.75" customHeight="1" x14ac:dyDescent="0.2">
      <c r="A146" s="391"/>
      <c r="B146" s="139" t="s">
        <v>866</v>
      </c>
      <c r="C146" s="127" t="s">
        <v>658</v>
      </c>
      <c r="D146" s="148" t="s">
        <v>659</v>
      </c>
      <c r="E146" s="90">
        <v>43843</v>
      </c>
      <c r="F146" s="90">
        <v>44162</v>
      </c>
    </row>
    <row r="147" spans="1:6" ht="36.75" customHeight="1" x14ac:dyDescent="0.2">
      <c r="A147" s="391"/>
      <c r="B147" s="139"/>
      <c r="C147" s="127"/>
      <c r="D147" s="158"/>
      <c r="E147" s="127"/>
      <c r="F147" s="127"/>
    </row>
    <row r="148" spans="1:6" ht="36.75" customHeight="1" x14ac:dyDescent="0.2">
      <c r="A148" s="392"/>
      <c r="B148" s="139"/>
      <c r="C148" s="127"/>
      <c r="D148" s="158"/>
      <c r="E148" s="127"/>
      <c r="F148" s="127"/>
    </row>
    <row r="149" spans="1:6" ht="36.75" customHeight="1" x14ac:dyDescent="0.2">
      <c r="A149" s="390" t="str">
        <f>'ACCS 2020'!C42</f>
        <v>Priorizar el acompañamiento de acuerdo a las necesidades.</v>
      </c>
      <c r="B149" s="139" t="s">
        <v>867</v>
      </c>
      <c r="C149" s="127" t="s">
        <v>635</v>
      </c>
      <c r="D149" s="148" t="s">
        <v>650</v>
      </c>
      <c r="E149" s="90">
        <v>43843</v>
      </c>
      <c r="F149" s="90">
        <v>43917</v>
      </c>
    </row>
    <row r="150" spans="1:6" ht="36.75" customHeight="1" x14ac:dyDescent="0.2">
      <c r="A150" s="391"/>
      <c r="B150" s="139" t="s">
        <v>868</v>
      </c>
      <c r="C150" s="127" t="s">
        <v>635</v>
      </c>
      <c r="D150" s="148" t="s">
        <v>650</v>
      </c>
      <c r="E150" s="90">
        <v>43843</v>
      </c>
      <c r="F150" s="90">
        <v>43917</v>
      </c>
    </row>
    <row r="151" spans="1:6" ht="36.75" customHeight="1" x14ac:dyDescent="0.2">
      <c r="A151" s="391"/>
      <c r="B151" s="139"/>
      <c r="C151" s="127"/>
      <c r="D151" s="158"/>
      <c r="E151" s="127"/>
      <c r="F151" s="127"/>
    </row>
    <row r="152" spans="1:6" ht="36.75" customHeight="1" x14ac:dyDescent="0.2">
      <c r="A152" s="392"/>
      <c r="B152" s="139"/>
      <c r="C152" s="127"/>
      <c r="D152" s="158"/>
      <c r="E152" s="127"/>
      <c r="F152" s="127"/>
    </row>
    <row r="153" spans="1:6" ht="36.75" customHeight="1" x14ac:dyDescent="0.2">
      <c r="A153" s="390" t="str">
        <f>'ACCS 2020'!C43</f>
        <v>Elaborar el Plan de Acción y el cronograma.</v>
      </c>
      <c r="B153" s="139" t="s">
        <v>869</v>
      </c>
      <c r="C153" s="127" t="s">
        <v>635</v>
      </c>
      <c r="D153" s="148" t="s">
        <v>650</v>
      </c>
      <c r="E153" s="90">
        <v>43843</v>
      </c>
      <c r="F153" s="90">
        <v>43917</v>
      </c>
    </row>
    <row r="154" spans="1:6" ht="36.75" customHeight="1" x14ac:dyDescent="0.2">
      <c r="A154" s="391"/>
      <c r="B154" s="139" t="s">
        <v>870</v>
      </c>
      <c r="C154" s="127" t="s">
        <v>635</v>
      </c>
      <c r="D154" s="148" t="s">
        <v>650</v>
      </c>
      <c r="E154" s="90">
        <v>43843</v>
      </c>
      <c r="F154" s="90">
        <v>43917</v>
      </c>
    </row>
    <row r="155" spans="1:6" ht="36.75" customHeight="1" x14ac:dyDescent="0.2">
      <c r="A155" s="391"/>
      <c r="B155" s="139"/>
      <c r="C155" s="127"/>
      <c r="D155" s="158"/>
      <c r="E155" s="127"/>
      <c r="F155" s="127"/>
    </row>
    <row r="156" spans="1:6" ht="36.75" customHeight="1" x14ac:dyDescent="0.2">
      <c r="A156" s="392"/>
      <c r="B156" s="139"/>
      <c r="C156" s="127"/>
      <c r="D156" s="158"/>
      <c r="E156" s="127"/>
      <c r="F156" s="127"/>
    </row>
    <row r="157" spans="1:6" ht="36.75" customHeight="1" x14ac:dyDescent="0.2">
      <c r="A157" s="390" t="str">
        <f>'ACCS 2020'!C44</f>
        <v>Desarrollar el plan de acción programado.</v>
      </c>
      <c r="B157" s="139" t="s">
        <v>871</v>
      </c>
      <c r="C157" s="127" t="s">
        <v>635</v>
      </c>
      <c r="D157" s="148" t="s">
        <v>650</v>
      </c>
      <c r="E157" s="90">
        <v>43843</v>
      </c>
      <c r="F157" s="90">
        <v>43917</v>
      </c>
    </row>
    <row r="158" spans="1:6" ht="36.75" customHeight="1" x14ac:dyDescent="0.2">
      <c r="A158" s="391"/>
      <c r="B158" s="139" t="s">
        <v>872</v>
      </c>
      <c r="C158" s="127" t="s">
        <v>635</v>
      </c>
      <c r="D158" s="148" t="s">
        <v>650</v>
      </c>
      <c r="E158" s="90">
        <v>43843</v>
      </c>
      <c r="F158" s="90">
        <v>43917</v>
      </c>
    </row>
    <row r="159" spans="1:6" ht="36.75" customHeight="1" x14ac:dyDescent="0.2">
      <c r="A159" s="391"/>
      <c r="B159" s="139"/>
      <c r="C159" s="127"/>
      <c r="D159" s="158"/>
      <c r="E159" s="127"/>
      <c r="F159" s="127"/>
    </row>
    <row r="160" spans="1:6" ht="36.75" customHeight="1" x14ac:dyDescent="0.2">
      <c r="A160" s="392"/>
      <c r="B160" s="139"/>
      <c r="C160" s="127"/>
      <c r="D160" s="158"/>
      <c r="E160" s="127"/>
      <c r="F160" s="127"/>
    </row>
    <row r="161" spans="1:6" ht="36.75" customHeight="1" x14ac:dyDescent="0.2">
      <c r="A161" s="390" t="str">
        <f>'ACCS 2020'!C45</f>
        <v>Evaluar el proceso desarrollado con base en el Plan de Acción</v>
      </c>
      <c r="B161" s="139" t="s">
        <v>873</v>
      </c>
      <c r="C161" s="127" t="s">
        <v>635</v>
      </c>
      <c r="D161" s="148" t="s">
        <v>650</v>
      </c>
      <c r="E161" s="90">
        <v>44136</v>
      </c>
      <c r="F161" s="90">
        <v>44162</v>
      </c>
    </row>
    <row r="162" spans="1:6" ht="36.75" customHeight="1" x14ac:dyDescent="0.2">
      <c r="A162" s="391"/>
      <c r="B162" s="139" t="s">
        <v>874</v>
      </c>
      <c r="C162" s="127" t="s">
        <v>635</v>
      </c>
      <c r="D162" s="148" t="s">
        <v>650</v>
      </c>
      <c r="E162" s="90">
        <v>44136</v>
      </c>
      <c r="F162" s="90">
        <v>44162</v>
      </c>
    </row>
    <row r="163" spans="1:6" ht="36.75" customHeight="1" x14ac:dyDescent="0.2">
      <c r="A163" s="391"/>
      <c r="B163" s="139" t="s">
        <v>875</v>
      </c>
      <c r="C163" s="127" t="s">
        <v>635</v>
      </c>
      <c r="D163" s="148" t="s">
        <v>650</v>
      </c>
      <c r="E163" s="90">
        <v>44136</v>
      </c>
      <c r="F163" s="90">
        <v>44162</v>
      </c>
    </row>
    <row r="164" spans="1:6" ht="36.75" customHeight="1" x14ac:dyDescent="0.2">
      <c r="A164" s="392"/>
      <c r="B164" s="139" t="s">
        <v>645</v>
      </c>
      <c r="C164" s="127" t="s">
        <v>635</v>
      </c>
      <c r="D164" s="148" t="s">
        <v>650</v>
      </c>
      <c r="E164" s="90">
        <v>44136</v>
      </c>
      <c r="F164" s="90">
        <v>44162</v>
      </c>
    </row>
    <row r="165" spans="1:6" ht="36.75" customHeight="1" x14ac:dyDescent="0.2">
      <c r="A165" s="390" t="str">
        <f>'ACCS 2020'!C46</f>
        <v>Identificar las estrategias aplicadas durante el año anterior evaluando su impacto.</v>
      </c>
      <c r="B165" s="139" t="s">
        <v>878</v>
      </c>
      <c r="C165" s="127" t="s">
        <v>635</v>
      </c>
      <c r="D165" s="148" t="s">
        <v>650</v>
      </c>
      <c r="E165" s="145">
        <v>43837</v>
      </c>
      <c r="F165" s="145">
        <v>43847</v>
      </c>
    </row>
    <row r="166" spans="1:6" ht="36.75" customHeight="1" x14ac:dyDescent="0.2">
      <c r="A166" s="391"/>
      <c r="B166" s="139" t="s">
        <v>879</v>
      </c>
      <c r="C166" s="127" t="s">
        <v>635</v>
      </c>
      <c r="D166" s="148" t="s">
        <v>650</v>
      </c>
      <c r="E166" s="145">
        <v>43837</v>
      </c>
      <c r="F166" s="145">
        <v>43847</v>
      </c>
    </row>
    <row r="167" spans="1:6" ht="36.75" customHeight="1" x14ac:dyDescent="0.2">
      <c r="A167" s="391"/>
      <c r="B167" s="139"/>
      <c r="C167" s="127"/>
      <c r="D167" s="158"/>
      <c r="E167" s="127"/>
      <c r="F167" s="127"/>
    </row>
    <row r="168" spans="1:6" ht="36.75" customHeight="1" x14ac:dyDescent="0.2">
      <c r="A168" s="392"/>
      <c r="B168" s="139"/>
      <c r="C168" s="127"/>
      <c r="D168" s="158"/>
      <c r="E168" s="127"/>
      <c r="F168" s="127"/>
    </row>
    <row r="169" spans="1:6" ht="36.75" customHeight="1" x14ac:dyDescent="0.2">
      <c r="A169" s="390" t="str">
        <f>'ACCS 2020'!C47</f>
        <v>Diseñar el proceso intervención en las actividades curriculares tipo Saber.</v>
      </c>
      <c r="B169" s="139" t="s">
        <v>876</v>
      </c>
      <c r="C169" s="127" t="s">
        <v>635</v>
      </c>
      <c r="D169" s="148" t="s">
        <v>650</v>
      </c>
      <c r="E169" s="145">
        <v>43850</v>
      </c>
      <c r="F169" s="145">
        <v>43917</v>
      </c>
    </row>
    <row r="170" spans="1:6" ht="36.75" customHeight="1" x14ac:dyDescent="0.2">
      <c r="A170" s="391"/>
      <c r="B170" s="139" t="s">
        <v>877</v>
      </c>
      <c r="C170" s="127" t="s">
        <v>635</v>
      </c>
      <c r="D170" s="148" t="s">
        <v>650</v>
      </c>
      <c r="E170" s="145">
        <v>43850</v>
      </c>
      <c r="F170" s="145">
        <v>43917</v>
      </c>
    </row>
    <row r="171" spans="1:6" ht="36.75" customHeight="1" x14ac:dyDescent="0.2">
      <c r="A171" s="391"/>
      <c r="B171" s="139"/>
      <c r="C171" s="127"/>
      <c r="D171" s="158"/>
      <c r="E171" s="127"/>
      <c r="F171" s="127"/>
    </row>
    <row r="172" spans="1:6" ht="36.75" customHeight="1" x14ac:dyDescent="0.2">
      <c r="A172" s="392"/>
      <c r="B172" s="139"/>
      <c r="C172" s="127"/>
      <c r="D172" s="158"/>
      <c r="E172" s="127"/>
      <c r="F172" s="127"/>
    </row>
    <row r="173" spans="1:6" ht="36.75" customHeight="1" x14ac:dyDescent="0.2">
      <c r="A173" s="390" t="str">
        <f>'ACCS 2020'!C48</f>
        <v>Elaborar las estrategias evaluativas tipo Saber.</v>
      </c>
      <c r="B173" s="139" t="s">
        <v>880</v>
      </c>
      <c r="C173" s="127" t="s">
        <v>474</v>
      </c>
      <c r="D173" s="148" t="s">
        <v>659</v>
      </c>
      <c r="E173" s="145">
        <v>43850</v>
      </c>
      <c r="F173" s="145">
        <v>44162</v>
      </c>
    </row>
    <row r="174" spans="1:6" ht="36.75" customHeight="1" x14ac:dyDescent="0.2">
      <c r="A174" s="391"/>
      <c r="B174" s="139" t="s">
        <v>881</v>
      </c>
      <c r="C174" s="127" t="s">
        <v>474</v>
      </c>
      <c r="D174" s="148" t="s">
        <v>659</v>
      </c>
      <c r="E174" s="145">
        <v>43850</v>
      </c>
      <c r="F174" s="145">
        <v>44162</v>
      </c>
    </row>
    <row r="175" spans="1:6" ht="36.75" customHeight="1" x14ac:dyDescent="0.2">
      <c r="A175" s="391"/>
      <c r="B175" s="139"/>
      <c r="C175" s="127"/>
      <c r="D175" s="148"/>
      <c r="E175" s="127"/>
      <c r="F175" s="127"/>
    </row>
    <row r="176" spans="1:6" ht="36.75" customHeight="1" x14ac:dyDescent="0.2">
      <c r="A176" s="392"/>
      <c r="B176" s="139"/>
      <c r="C176" s="127"/>
      <c r="D176" s="148"/>
      <c r="E176" s="127"/>
      <c r="F176" s="127"/>
    </row>
    <row r="177" spans="1:6" ht="36.75" customHeight="1" x14ac:dyDescent="0.2">
      <c r="A177" s="390" t="str">
        <f>'ACCS 2020'!C49</f>
        <v>Aplicar las estrategias programadas.</v>
      </c>
      <c r="B177" s="139" t="s">
        <v>882</v>
      </c>
      <c r="C177" s="127" t="s">
        <v>474</v>
      </c>
      <c r="D177" s="148" t="s">
        <v>659</v>
      </c>
      <c r="E177" s="145">
        <v>43850</v>
      </c>
      <c r="F177" s="145">
        <v>44162</v>
      </c>
    </row>
    <row r="178" spans="1:6" ht="36.75" customHeight="1" x14ac:dyDescent="0.2">
      <c r="A178" s="391"/>
      <c r="B178" s="139" t="s">
        <v>883</v>
      </c>
      <c r="C178" s="127" t="s">
        <v>474</v>
      </c>
      <c r="D178" s="148" t="s">
        <v>659</v>
      </c>
      <c r="E178" s="145">
        <v>43850</v>
      </c>
      <c r="F178" s="145">
        <v>44162</v>
      </c>
    </row>
    <row r="179" spans="1:6" ht="36.75" customHeight="1" x14ac:dyDescent="0.2">
      <c r="A179" s="391"/>
      <c r="B179" s="139"/>
      <c r="C179" s="127"/>
      <c r="D179" s="158"/>
      <c r="E179" s="127"/>
      <c r="F179" s="127"/>
    </row>
    <row r="180" spans="1:6" ht="36.75" customHeight="1" x14ac:dyDescent="0.2">
      <c r="A180" s="392"/>
      <c r="B180" s="139"/>
      <c r="C180" s="127"/>
      <c r="D180" s="158"/>
      <c r="E180" s="127"/>
      <c r="F180" s="127"/>
    </row>
    <row r="181" spans="1:6" ht="36.75" customHeight="1" x14ac:dyDescent="0.2">
      <c r="A181" s="390" t="str">
        <f>'ACCS 2020'!C50</f>
        <v>Identificar los resultados de las Pruebas Saber del año anterior y de los últimos tres años.</v>
      </c>
      <c r="B181" s="139" t="s">
        <v>884</v>
      </c>
      <c r="C181" s="127" t="s">
        <v>635</v>
      </c>
      <c r="D181" s="148" t="s">
        <v>650</v>
      </c>
      <c r="E181" s="127" t="s">
        <v>886</v>
      </c>
      <c r="F181" s="145">
        <v>43847</v>
      </c>
    </row>
    <row r="182" spans="1:6" ht="36.75" customHeight="1" x14ac:dyDescent="0.2">
      <c r="A182" s="391"/>
      <c r="B182" s="139" t="s">
        <v>885</v>
      </c>
      <c r="C182" s="127" t="s">
        <v>635</v>
      </c>
      <c r="D182" s="148" t="s">
        <v>650</v>
      </c>
      <c r="E182" s="127" t="s">
        <v>887</v>
      </c>
      <c r="F182" s="145">
        <v>43848</v>
      </c>
    </row>
    <row r="183" spans="1:6" ht="36.75" customHeight="1" x14ac:dyDescent="0.2">
      <c r="A183" s="391"/>
      <c r="B183" s="139"/>
      <c r="C183" s="127"/>
      <c r="D183" s="158"/>
      <c r="E183" s="127"/>
      <c r="F183" s="127"/>
    </row>
    <row r="184" spans="1:6" ht="36.75" customHeight="1" x14ac:dyDescent="0.2">
      <c r="A184" s="392"/>
      <c r="B184" s="139"/>
      <c r="C184" s="127"/>
      <c r="D184" s="158"/>
      <c r="E184" s="127"/>
      <c r="F184" s="127"/>
    </row>
    <row r="185" spans="1:6" ht="36.75" customHeight="1" x14ac:dyDescent="0.2">
      <c r="A185" s="390" t="str">
        <f>'ACCS 2020'!C51</f>
        <v>Identificar los resultados académicos del año anterior.</v>
      </c>
      <c r="B185" s="139" t="s">
        <v>888</v>
      </c>
      <c r="C185" s="127" t="s">
        <v>635</v>
      </c>
      <c r="D185" s="148" t="s">
        <v>650</v>
      </c>
      <c r="E185" s="127" t="s">
        <v>886</v>
      </c>
      <c r="F185" s="145">
        <v>43847</v>
      </c>
    </row>
    <row r="186" spans="1:6" ht="36.75" customHeight="1" x14ac:dyDescent="0.2">
      <c r="A186" s="391"/>
      <c r="B186" s="139" t="s">
        <v>885</v>
      </c>
      <c r="C186" s="127" t="s">
        <v>635</v>
      </c>
      <c r="D186" s="148" t="s">
        <v>650</v>
      </c>
      <c r="E186" s="127" t="s">
        <v>887</v>
      </c>
      <c r="F186" s="145">
        <v>43848</v>
      </c>
    </row>
    <row r="187" spans="1:6" ht="36.75" customHeight="1" x14ac:dyDescent="0.2">
      <c r="A187" s="391"/>
      <c r="B187" s="139"/>
      <c r="C187" s="127"/>
      <c r="D187" s="158"/>
      <c r="E187" s="127"/>
      <c r="F187" s="127"/>
    </row>
    <row r="188" spans="1:6" ht="36.75" customHeight="1" x14ac:dyDescent="0.2">
      <c r="A188" s="392"/>
      <c r="B188" s="139"/>
      <c r="C188" s="127"/>
      <c r="D188" s="158"/>
      <c r="E188" s="127"/>
      <c r="F188" s="127"/>
    </row>
    <row r="189" spans="1:6" ht="36.75" customHeight="1" x14ac:dyDescent="0.2">
      <c r="A189" s="390" t="str">
        <f>'ACCS 2020'!C52</f>
        <v>Plantear posibles soluciones para el mejoramiento de los resultados.</v>
      </c>
      <c r="B189" s="139" t="s">
        <v>889</v>
      </c>
      <c r="C189" s="127" t="s">
        <v>635</v>
      </c>
      <c r="D189" s="148" t="s">
        <v>650</v>
      </c>
      <c r="E189" s="145">
        <v>43850</v>
      </c>
      <c r="F189" s="145">
        <v>44049</v>
      </c>
    </row>
    <row r="190" spans="1:6" ht="36.75" customHeight="1" x14ac:dyDescent="0.2">
      <c r="A190" s="391"/>
      <c r="B190" s="139" t="s">
        <v>890</v>
      </c>
      <c r="C190" s="127" t="s">
        <v>635</v>
      </c>
      <c r="D190" s="148" t="s">
        <v>650</v>
      </c>
      <c r="E190" s="145">
        <v>43850</v>
      </c>
      <c r="F190" s="145">
        <v>44049</v>
      </c>
    </row>
    <row r="191" spans="1:6" ht="36.75" customHeight="1" x14ac:dyDescent="0.2">
      <c r="A191" s="391"/>
      <c r="B191" s="139"/>
      <c r="C191" s="127"/>
      <c r="D191" s="158"/>
      <c r="E191" s="127"/>
      <c r="F191" s="127"/>
    </row>
    <row r="192" spans="1:6" ht="36.75" customHeight="1" x14ac:dyDescent="0.2">
      <c r="A192" s="392"/>
      <c r="B192" s="139"/>
      <c r="C192" s="127"/>
      <c r="D192" s="158"/>
      <c r="E192" s="127"/>
      <c r="F192" s="127"/>
    </row>
    <row r="193" spans="1:6" ht="36.75" customHeight="1" x14ac:dyDescent="0.2">
      <c r="A193" s="390" t="str">
        <f>'ACCS 2020'!C53</f>
        <v>Desarrollar las actividades programadas.</v>
      </c>
      <c r="B193" s="139" t="s">
        <v>891</v>
      </c>
      <c r="C193" s="127" t="s">
        <v>474</v>
      </c>
      <c r="D193" s="148" t="s">
        <v>659</v>
      </c>
      <c r="E193" s="145">
        <v>43922</v>
      </c>
      <c r="F193" s="145">
        <v>44049</v>
      </c>
    </row>
    <row r="194" spans="1:6" ht="36.75" customHeight="1" x14ac:dyDescent="0.2">
      <c r="A194" s="391"/>
      <c r="B194" s="139" t="s">
        <v>819</v>
      </c>
      <c r="C194" s="127" t="s">
        <v>474</v>
      </c>
      <c r="D194" s="148" t="s">
        <v>659</v>
      </c>
      <c r="E194" s="145">
        <v>43922</v>
      </c>
      <c r="F194" s="145">
        <v>44049</v>
      </c>
    </row>
    <row r="195" spans="1:6" ht="36.75" customHeight="1" x14ac:dyDescent="0.2">
      <c r="A195" s="391"/>
      <c r="B195" s="139"/>
      <c r="C195" s="127"/>
      <c r="D195" s="158"/>
      <c r="E195" s="127"/>
      <c r="F195" s="127"/>
    </row>
    <row r="196" spans="1:6" ht="36.75" customHeight="1" x14ac:dyDescent="0.2">
      <c r="A196" s="392"/>
      <c r="B196" s="139"/>
      <c r="C196" s="127"/>
      <c r="D196" s="158"/>
      <c r="E196" s="127"/>
      <c r="F196" s="127"/>
    </row>
    <row r="197" spans="1:6" ht="36.75" customHeight="1" x14ac:dyDescent="0.2">
      <c r="A197" s="390" t="str">
        <f>'ACCS 2020'!C54</f>
        <v>Identificar las necesidades en material didáctico.</v>
      </c>
      <c r="B197" s="139" t="s">
        <v>892</v>
      </c>
      <c r="C197" s="158" t="s">
        <v>474</v>
      </c>
      <c r="D197" s="148" t="s">
        <v>659</v>
      </c>
      <c r="E197" s="145">
        <v>43850</v>
      </c>
      <c r="F197" s="145">
        <v>43917</v>
      </c>
    </row>
    <row r="198" spans="1:6" ht="36.75" customHeight="1" x14ac:dyDescent="0.2">
      <c r="A198" s="391"/>
      <c r="B198" s="139" t="s">
        <v>893</v>
      </c>
      <c r="C198" s="158" t="s">
        <v>474</v>
      </c>
      <c r="D198" s="148" t="s">
        <v>659</v>
      </c>
      <c r="E198" s="145">
        <v>43850</v>
      </c>
      <c r="F198" s="145">
        <v>43917</v>
      </c>
    </row>
    <row r="199" spans="1:6" ht="36.75" customHeight="1" x14ac:dyDescent="0.2">
      <c r="A199" s="391"/>
      <c r="B199" s="139"/>
      <c r="C199" s="127"/>
      <c r="D199" s="158"/>
      <c r="E199" s="127"/>
      <c r="F199" s="127"/>
    </row>
    <row r="200" spans="1:6" ht="36.75" customHeight="1" x14ac:dyDescent="0.2">
      <c r="A200" s="392"/>
      <c r="B200" s="139"/>
      <c r="C200" s="127"/>
      <c r="D200" s="158"/>
      <c r="E200" s="127"/>
      <c r="F200" s="127"/>
    </row>
    <row r="201" spans="1:6" ht="36.75" customHeight="1" x14ac:dyDescent="0.2">
      <c r="A201" s="390" t="str">
        <f>'ACCS 2020'!C55</f>
        <v>Identificar las necesidades en material tecnológico.</v>
      </c>
      <c r="B201" s="139" t="s">
        <v>894</v>
      </c>
      <c r="C201" s="158" t="s">
        <v>474</v>
      </c>
      <c r="D201" s="148" t="s">
        <v>659</v>
      </c>
      <c r="E201" s="145">
        <v>43850</v>
      </c>
      <c r="F201" s="145">
        <v>43917</v>
      </c>
    </row>
    <row r="202" spans="1:6" ht="36.75" customHeight="1" x14ac:dyDescent="0.2">
      <c r="A202" s="391"/>
      <c r="B202" s="139" t="s">
        <v>893</v>
      </c>
      <c r="C202" s="158" t="s">
        <v>474</v>
      </c>
      <c r="D202" s="148" t="s">
        <v>659</v>
      </c>
      <c r="E202" s="145">
        <v>43850</v>
      </c>
      <c r="F202" s="145">
        <v>43917</v>
      </c>
    </row>
    <row r="203" spans="1:6" ht="36.75" customHeight="1" x14ac:dyDescent="0.2">
      <c r="A203" s="391"/>
      <c r="B203" s="139"/>
      <c r="C203" s="127"/>
      <c r="D203" s="158"/>
      <c r="E203" s="127"/>
      <c r="F203" s="127"/>
    </row>
    <row r="204" spans="1:6" ht="36.75" customHeight="1" x14ac:dyDescent="0.2">
      <c r="A204" s="392"/>
      <c r="B204" s="139"/>
      <c r="C204" s="127"/>
      <c r="D204" s="158"/>
      <c r="E204" s="127"/>
      <c r="F204" s="127"/>
    </row>
    <row r="205" spans="1:6" ht="36.75" customHeight="1" x14ac:dyDescent="0.2">
      <c r="A205" s="390" t="str">
        <f>'ACCS 2020'!C56</f>
        <v>Priorizar las necesidades.</v>
      </c>
      <c r="B205" s="139" t="s">
        <v>1167</v>
      </c>
      <c r="C205" s="127" t="s">
        <v>803</v>
      </c>
      <c r="D205" s="146" t="s">
        <v>661</v>
      </c>
      <c r="E205" s="145">
        <v>43850</v>
      </c>
      <c r="F205" s="145">
        <v>43917</v>
      </c>
    </row>
    <row r="206" spans="1:6" ht="36.75" customHeight="1" x14ac:dyDescent="0.2">
      <c r="A206" s="391"/>
      <c r="B206" s="139" t="s">
        <v>895</v>
      </c>
      <c r="C206" s="127" t="s">
        <v>803</v>
      </c>
      <c r="D206" s="146" t="s">
        <v>661</v>
      </c>
      <c r="E206" s="145">
        <v>43850</v>
      </c>
      <c r="F206" s="145">
        <v>43917</v>
      </c>
    </row>
    <row r="207" spans="1:6" ht="36.75" customHeight="1" x14ac:dyDescent="0.2">
      <c r="A207" s="391"/>
      <c r="B207" s="139"/>
      <c r="C207" s="127"/>
      <c r="D207" s="158"/>
      <c r="E207" s="127"/>
      <c r="F207" s="127"/>
    </row>
    <row r="208" spans="1:6" ht="36.75" customHeight="1" x14ac:dyDescent="0.2">
      <c r="A208" s="392"/>
      <c r="B208" s="139"/>
      <c r="C208" s="127"/>
      <c r="D208" s="158"/>
      <c r="E208" s="127"/>
      <c r="F208" s="127"/>
    </row>
    <row r="209" spans="1:6" ht="36.75" customHeight="1" x14ac:dyDescent="0.2">
      <c r="A209" s="390" t="str">
        <f>'ACCS 2020'!C57</f>
        <v>Entregar la información de las necesidades identificadas.</v>
      </c>
      <c r="B209" s="139" t="s">
        <v>1168</v>
      </c>
      <c r="C209" s="127" t="s">
        <v>803</v>
      </c>
      <c r="D209" s="146" t="s">
        <v>661</v>
      </c>
      <c r="E209" s="145">
        <v>43850</v>
      </c>
      <c r="F209" s="145">
        <v>43917</v>
      </c>
    </row>
    <row r="210" spans="1:6" ht="36.75" customHeight="1" x14ac:dyDescent="0.2">
      <c r="A210" s="391"/>
      <c r="B210" s="139" t="s">
        <v>896</v>
      </c>
      <c r="C210" s="127" t="s">
        <v>803</v>
      </c>
      <c r="D210" s="146" t="s">
        <v>661</v>
      </c>
      <c r="E210" s="145">
        <v>43850</v>
      </c>
      <c r="F210" s="145">
        <v>43917</v>
      </c>
    </row>
    <row r="211" spans="1:6" ht="36.75" customHeight="1" x14ac:dyDescent="0.2">
      <c r="A211" s="391"/>
      <c r="B211" s="139"/>
      <c r="C211" s="127"/>
      <c r="D211" s="158"/>
      <c r="E211" s="127"/>
      <c r="F211" s="127"/>
    </row>
    <row r="212" spans="1:6" ht="36.75" customHeight="1" x14ac:dyDescent="0.2">
      <c r="A212" s="392"/>
      <c r="B212" s="139"/>
      <c r="C212" s="127"/>
      <c r="D212" s="158"/>
      <c r="E212" s="127"/>
      <c r="F212" s="127"/>
    </row>
    <row r="213" spans="1:6" ht="36.75" customHeight="1" x14ac:dyDescent="0.2">
      <c r="A213" s="390" t="str">
        <f>'ACCS 2020'!C58</f>
        <v>Recolectar la información de las necesidades del colegio.</v>
      </c>
      <c r="B213" s="139" t="s">
        <v>898</v>
      </c>
      <c r="C213" s="127" t="s">
        <v>803</v>
      </c>
      <c r="D213" s="146" t="s">
        <v>661</v>
      </c>
      <c r="E213" s="145">
        <v>43836</v>
      </c>
      <c r="F213" s="145">
        <v>43917</v>
      </c>
    </row>
    <row r="214" spans="1:6" ht="36.75" customHeight="1" x14ac:dyDescent="0.2">
      <c r="A214" s="391"/>
      <c r="B214" s="139" t="s">
        <v>897</v>
      </c>
      <c r="C214" s="127" t="s">
        <v>803</v>
      </c>
      <c r="D214" s="146" t="s">
        <v>661</v>
      </c>
      <c r="E214" s="145">
        <v>43837</v>
      </c>
      <c r="F214" s="145">
        <v>43918</v>
      </c>
    </row>
    <row r="215" spans="1:6" ht="36.75" customHeight="1" x14ac:dyDescent="0.2">
      <c r="A215" s="391"/>
      <c r="B215" s="139" t="s">
        <v>875</v>
      </c>
      <c r="C215" s="127" t="s">
        <v>803</v>
      </c>
      <c r="D215" s="146" t="s">
        <v>661</v>
      </c>
      <c r="E215" s="145">
        <v>43837</v>
      </c>
      <c r="F215" s="145">
        <v>43919</v>
      </c>
    </row>
    <row r="216" spans="1:6" ht="36.75" customHeight="1" x14ac:dyDescent="0.2">
      <c r="A216" s="392"/>
      <c r="B216" s="139" t="s">
        <v>901</v>
      </c>
      <c r="C216" s="127" t="s">
        <v>803</v>
      </c>
      <c r="D216" s="146" t="s">
        <v>661</v>
      </c>
      <c r="E216" s="145">
        <v>43837</v>
      </c>
      <c r="F216" s="145">
        <v>43920</v>
      </c>
    </row>
    <row r="217" spans="1:6" ht="36.75" customHeight="1" x14ac:dyDescent="0.2">
      <c r="A217" s="390" t="str">
        <f>'ACCS 2020'!C59</f>
        <v>Establecer el directorio de posibles entidades que apoyen al colegio.</v>
      </c>
      <c r="B217" s="139" t="s">
        <v>900</v>
      </c>
      <c r="C217" s="127" t="s">
        <v>803</v>
      </c>
      <c r="D217" s="146" t="s">
        <v>661</v>
      </c>
      <c r="E217" s="145">
        <v>43837</v>
      </c>
      <c r="F217" s="145">
        <v>43987</v>
      </c>
    </row>
    <row r="218" spans="1:6" ht="36.75" customHeight="1" x14ac:dyDescent="0.2">
      <c r="A218" s="391"/>
      <c r="B218" s="139" t="s">
        <v>899</v>
      </c>
      <c r="C218" s="127" t="s">
        <v>803</v>
      </c>
      <c r="D218" s="146" t="s">
        <v>661</v>
      </c>
      <c r="E218" s="145">
        <v>43837</v>
      </c>
      <c r="F218" s="145">
        <v>43987</v>
      </c>
    </row>
    <row r="219" spans="1:6" ht="36.75" customHeight="1" x14ac:dyDescent="0.2">
      <c r="A219" s="391"/>
      <c r="B219" s="139"/>
      <c r="C219" s="127"/>
      <c r="D219" s="158"/>
      <c r="E219" s="127"/>
      <c r="F219" s="127"/>
    </row>
    <row r="220" spans="1:6" ht="36.75" customHeight="1" x14ac:dyDescent="0.2">
      <c r="A220" s="392"/>
      <c r="B220" s="139"/>
      <c r="C220" s="127"/>
      <c r="D220" s="158"/>
      <c r="E220" s="127"/>
      <c r="F220" s="127"/>
    </row>
    <row r="221" spans="1:6" ht="36.75" customHeight="1" x14ac:dyDescent="0.2">
      <c r="A221" s="390" t="str">
        <f>'ACCS 2020'!C60</f>
        <v>Visitar a las entidades de apoyo establecidas .</v>
      </c>
      <c r="B221" s="139" t="s">
        <v>902</v>
      </c>
      <c r="C221" s="127" t="s">
        <v>803</v>
      </c>
      <c r="D221" s="146" t="s">
        <v>661</v>
      </c>
      <c r="E221" s="145">
        <v>43850</v>
      </c>
      <c r="F221" s="145">
        <v>44169</v>
      </c>
    </row>
    <row r="222" spans="1:6" ht="36.75" customHeight="1" x14ac:dyDescent="0.2">
      <c r="A222" s="391"/>
      <c r="B222" s="139" t="s">
        <v>903</v>
      </c>
      <c r="C222" s="127" t="s">
        <v>498</v>
      </c>
      <c r="D222" s="146" t="s">
        <v>661</v>
      </c>
      <c r="E222" s="145">
        <v>43850</v>
      </c>
      <c r="F222" s="145">
        <v>44169</v>
      </c>
    </row>
    <row r="223" spans="1:6" ht="36.75" customHeight="1" x14ac:dyDescent="0.2">
      <c r="A223" s="391"/>
      <c r="B223" s="139"/>
      <c r="C223" s="127"/>
      <c r="D223" s="158"/>
      <c r="E223" s="127"/>
      <c r="F223" s="127"/>
    </row>
    <row r="224" spans="1:6" ht="36.75" customHeight="1" x14ac:dyDescent="0.2">
      <c r="A224" s="392"/>
      <c r="B224" s="139"/>
      <c r="C224" s="127"/>
      <c r="D224" s="158"/>
      <c r="E224" s="127"/>
      <c r="F224" s="127"/>
    </row>
    <row r="225" spans="1:6" ht="36.75" customHeight="1" x14ac:dyDescent="0.2">
      <c r="A225" s="390" t="str">
        <f>'ACCS 2020'!C61</f>
        <v>Evaluar el proceso ejecutado.</v>
      </c>
      <c r="B225" s="139" t="s">
        <v>769</v>
      </c>
      <c r="C225" s="127" t="s">
        <v>803</v>
      </c>
      <c r="D225" s="146" t="s">
        <v>661</v>
      </c>
      <c r="E225" s="145">
        <v>44159</v>
      </c>
      <c r="F225" s="145">
        <v>44169</v>
      </c>
    </row>
    <row r="226" spans="1:6" ht="36.75" customHeight="1" x14ac:dyDescent="0.2">
      <c r="A226" s="391"/>
      <c r="B226" s="139" t="s">
        <v>643</v>
      </c>
      <c r="C226" s="127" t="s">
        <v>803</v>
      </c>
      <c r="D226" s="146" t="s">
        <v>661</v>
      </c>
      <c r="E226" s="145">
        <v>44159</v>
      </c>
      <c r="F226" s="145">
        <v>44169</v>
      </c>
    </row>
    <row r="227" spans="1:6" ht="36.75" customHeight="1" x14ac:dyDescent="0.2">
      <c r="A227" s="391"/>
      <c r="B227" s="139" t="s">
        <v>904</v>
      </c>
      <c r="C227" s="127" t="s">
        <v>803</v>
      </c>
      <c r="D227" s="146" t="s">
        <v>661</v>
      </c>
      <c r="E227" s="145">
        <v>44159</v>
      </c>
      <c r="F227" s="145">
        <v>44169</v>
      </c>
    </row>
    <row r="228" spans="1:6" ht="36.75" customHeight="1" x14ac:dyDescent="0.2">
      <c r="A228" s="392"/>
      <c r="B228" s="139"/>
      <c r="C228" s="127"/>
      <c r="D228" s="158"/>
      <c r="E228" s="127"/>
      <c r="F228" s="127"/>
    </row>
    <row r="229" spans="1:6" ht="36.75" customHeight="1" x14ac:dyDescent="0.2">
      <c r="A229" s="390" t="str">
        <f>'ACCS 2020'!C62</f>
        <v>Reunir al Comité de Evaluación.</v>
      </c>
      <c r="B229" s="139" t="s">
        <v>906</v>
      </c>
      <c r="C229" s="127" t="s">
        <v>690</v>
      </c>
      <c r="D229" s="148" t="s">
        <v>659</v>
      </c>
      <c r="E229" s="145">
        <v>43920</v>
      </c>
      <c r="F229" s="145">
        <v>44162</v>
      </c>
    </row>
    <row r="230" spans="1:6" ht="36.75" customHeight="1" x14ac:dyDescent="0.2">
      <c r="A230" s="391"/>
      <c r="B230" s="139" t="s">
        <v>907</v>
      </c>
      <c r="C230" s="127" t="s">
        <v>690</v>
      </c>
      <c r="D230" s="148" t="s">
        <v>659</v>
      </c>
      <c r="E230" s="145">
        <v>43920</v>
      </c>
      <c r="F230" s="145">
        <v>44162</v>
      </c>
    </row>
    <row r="231" spans="1:6" ht="36.75" customHeight="1" x14ac:dyDescent="0.2">
      <c r="A231" s="391"/>
      <c r="B231" s="139"/>
      <c r="C231" s="127"/>
      <c r="D231" s="158"/>
      <c r="E231" s="127"/>
      <c r="F231" s="127"/>
    </row>
    <row r="232" spans="1:6" ht="36.75" customHeight="1" x14ac:dyDescent="0.2">
      <c r="A232" s="392"/>
      <c r="B232" s="139"/>
      <c r="C232" s="127"/>
      <c r="D232" s="158"/>
      <c r="E232" s="127"/>
      <c r="F232" s="127"/>
    </row>
    <row r="233" spans="1:6" ht="36.75" customHeight="1" x14ac:dyDescent="0.2">
      <c r="A233" s="390" t="str">
        <f>'ACCS 2020'!C63</f>
        <v>Identificar los estudiantes con bajo rendimiento académico.</v>
      </c>
      <c r="B233" s="139" t="s">
        <v>908</v>
      </c>
      <c r="C233" s="127" t="s">
        <v>690</v>
      </c>
      <c r="D233" s="148" t="s">
        <v>659</v>
      </c>
      <c r="E233" s="145">
        <v>43920</v>
      </c>
      <c r="F233" s="145">
        <v>44162</v>
      </c>
    </row>
    <row r="234" spans="1:6" ht="36.75" customHeight="1" x14ac:dyDescent="0.2">
      <c r="A234" s="391"/>
      <c r="B234" s="139" t="s">
        <v>1169</v>
      </c>
      <c r="C234" s="127" t="s">
        <v>690</v>
      </c>
      <c r="D234" s="148" t="s">
        <v>659</v>
      </c>
      <c r="E234" s="145">
        <v>43920</v>
      </c>
      <c r="F234" s="145">
        <v>44162</v>
      </c>
    </row>
    <row r="235" spans="1:6" ht="36.75" customHeight="1" x14ac:dyDescent="0.2">
      <c r="A235" s="391"/>
      <c r="B235" s="139"/>
      <c r="C235" s="127"/>
      <c r="D235" s="158"/>
      <c r="E235" s="127"/>
      <c r="F235" s="127"/>
    </row>
    <row r="236" spans="1:6" ht="36.75" customHeight="1" x14ac:dyDescent="0.2">
      <c r="A236" s="392"/>
      <c r="B236" s="139"/>
      <c r="C236" s="127"/>
      <c r="D236" s="158"/>
      <c r="E236" s="127"/>
      <c r="F236" s="127"/>
    </row>
    <row r="237" spans="1:6" ht="36.75" customHeight="1" x14ac:dyDescent="0.2">
      <c r="A237" s="390" t="str">
        <f>'ACCS 2020'!C64</f>
        <v>Diligenciar las actas del Comité de Evaluación.</v>
      </c>
      <c r="B237" s="139" t="s">
        <v>1170</v>
      </c>
      <c r="C237" s="127" t="s">
        <v>646</v>
      </c>
      <c r="D237" s="148" t="s">
        <v>659</v>
      </c>
      <c r="E237" s="145">
        <v>43920</v>
      </c>
      <c r="F237" s="145">
        <v>44162</v>
      </c>
    </row>
    <row r="238" spans="1:6" ht="36.75" customHeight="1" x14ac:dyDescent="0.2">
      <c r="A238" s="391"/>
      <c r="B238" s="139" t="s">
        <v>909</v>
      </c>
      <c r="C238" s="127" t="s">
        <v>646</v>
      </c>
      <c r="D238" s="148" t="s">
        <v>659</v>
      </c>
      <c r="E238" s="145">
        <v>43920</v>
      </c>
      <c r="F238" s="145">
        <v>44162</v>
      </c>
    </row>
    <row r="239" spans="1:6" ht="36.75" customHeight="1" x14ac:dyDescent="0.2">
      <c r="A239" s="391"/>
      <c r="B239" s="139"/>
      <c r="C239" s="127"/>
      <c r="D239" s="158"/>
      <c r="E239" s="127"/>
      <c r="F239" s="127"/>
    </row>
    <row r="240" spans="1:6" ht="36.75" customHeight="1" x14ac:dyDescent="0.2">
      <c r="A240" s="392"/>
      <c r="B240" s="139"/>
      <c r="C240" s="127"/>
      <c r="D240" s="158"/>
      <c r="E240" s="127"/>
      <c r="F240" s="127"/>
    </row>
    <row r="241" spans="1:6" ht="36.75" customHeight="1" x14ac:dyDescent="0.2">
      <c r="A241" s="390" t="str">
        <f>'ACCS 2020'!C65</f>
        <v>Identificar los estudiantes que necesitan acompañamiento.</v>
      </c>
      <c r="B241" s="139" t="s">
        <v>910</v>
      </c>
      <c r="C241" s="127" t="s">
        <v>690</v>
      </c>
      <c r="D241" s="148" t="s">
        <v>659</v>
      </c>
      <c r="E241" s="145">
        <v>43920</v>
      </c>
      <c r="F241" s="145">
        <v>44162</v>
      </c>
    </row>
    <row r="242" spans="1:6" ht="36.75" customHeight="1" x14ac:dyDescent="0.2">
      <c r="A242" s="391"/>
      <c r="B242" s="139" t="s">
        <v>911</v>
      </c>
      <c r="C242" s="127" t="s">
        <v>690</v>
      </c>
      <c r="D242" s="148" t="s">
        <v>659</v>
      </c>
      <c r="E242" s="145">
        <v>43920</v>
      </c>
      <c r="F242" s="145">
        <v>44162</v>
      </c>
    </row>
    <row r="243" spans="1:6" ht="36.75" customHeight="1" x14ac:dyDescent="0.2">
      <c r="A243" s="391"/>
      <c r="B243" s="139"/>
      <c r="C243" s="127"/>
      <c r="D243" s="158"/>
      <c r="E243" s="127"/>
      <c r="F243" s="127"/>
    </row>
    <row r="244" spans="1:6" ht="36.75" customHeight="1" x14ac:dyDescent="0.2">
      <c r="A244" s="392"/>
      <c r="B244" s="139"/>
      <c r="C244" s="127"/>
      <c r="D244" s="158"/>
      <c r="E244" s="127"/>
      <c r="F244" s="127"/>
    </row>
    <row r="245" spans="1:6" ht="36.75" customHeight="1" x14ac:dyDescent="0.2">
      <c r="A245" s="390" t="str">
        <f>'ACCS 2020'!C66</f>
        <v>Planear las estrategias de intervención y mejoramiento para estudiantes priorizados.</v>
      </c>
      <c r="B245" s="139" t="s">
        <v>912</v>
      </c>
      <c r="C245" s="127" t="s">
        <v>690</v>
      </c>
      <c r="D245" s="148" t="s">
        <v>659</v>
      </c>
      <c r="E245" s="145">
        <v>43920</v>
      </c>
      <c r="F245" s="145">
        <v>44162</v>
      </c>
    </row>
    <row r="246" spans="1:6" ht="36.75" customHeight="1" x14ac:dyDescent="0.2">
      <c r="A246" s="391"/>
      <c r="B246" s="139" t="s">
        <v>913</v>
      </c>
      <c r="C246" s="127" t="s">
        <v>690</v>
      </c>
      <c r="D246" s="148" t="s">
        <v>659</v>
      </c>
      <c r="E246" s="145">
        <v>43920</v>
      </c>
      <c r="F246" s="145">
        <v>44162</v>
      </c>
    </row>
    <row r="247" spans="1:6" ht="36.75" customHeight="1" x14ac:dyDescent="0.2">
      <c r="A247" s="391"/>
      <c r="B247" s="139"/>
      <c r="C247" s="127"/>
      <c r="D247" s="158"/>
      <c r="E247" s="127"/>
      <c r="F247" s="127"/>
    </row>
    <row r="248" spans="1:6" ht="36.75" customHeight="1" x14ac:dyDescent="0.2">
      <c r="A248" s="392"/>
      <c r="B248" s="139"/>
      <c r="C248" s="127"/>
      <c r="D248" s="158"/>
      <c r="E248" s="127"/>
      <c r="F248" s="127"/>
    </row>
    <row r="249" spans="1:6" ht="36.75" customHeight="1" x14ac:dyDescent="0.2">
      <c r="A249" s="390" t="str">
        <f>'ACCS 2020'!C67</f>
        <v>Reunir a los docentes, padres de familia y estudiantes priorizados.</v>
      </c>
      <c r="B249" s="139" t="s">
        <v>914</v>
      </c>
      <c r="C249" s="127" t="s">
        <v>668</v>
      </c>
      <c r="D249" s="146" t="s">
        <v>661</v>
      </c>
      <c r="E249" s="145">
        <v>43920</v>
      </c>
      <c r="F249" s="145">
        <v>44162</v>
      </c>
    </row>
    <row r="250" spans="1:6" ht="36.75" customHeight="1" x14ac:dyDescent="0.2">
      <c r="A250" s="391"/>
      <c r="B250" s="139" t="s">
        <v>907</v>
      </c>
      <c r="C250" s="127" t="s">
        <v>668</v>
      </c>
      <c r="D250" s="146" t="s">
        <v>661</v>
      </c>
      <c r="E250" s="145">
        <v>43920</v>
      </c>
      <c r="F250" s="145">
        <v>44162</v>
      </c>
    </row>
    <row r="251" spans="1:6" ht="36.75" customHeight="1" x14ac:dyDescent="0.2">
      <c r="A251" s="391"/>
      <c r="B251" s="139"/>
      <c r="C251" s="127"/>
      <c r="D251" s="158"/>
      <c r="E251" s="127"/>
      <c r="F251" s="127"/>
    </row>
    <row r="252" spans="1:6" ht="36.75" customHeight="1" x14ac:dyDescent="0.2">
      <c r="A252" s="392"/>
      <c r="B252" s="139"/>
      <c r="C252" s="127"/>
      <c r="D252" s="158"/>
      <c r="E252" s="127"/>
      <c r="F252" s="127"/>
    </row>
    <row r="253" spans="1:6" ht="36.75" customHeight="1" x14ac:dyDescent="0.2">
      <c r="A253" s="390" t="str">
        <f>'ACCS 2020'!C68</f>
        <v>Aplicar las estrategias programadas.</v>
      </c>
      <c r="B253" s="139" t="s">
        <v>915</v>
      </c>
      <c r="C253" s="127" t="s">
        <v>919</v>
      </c>
      <c r="D253" s="148" t="s">
        <v>659</v>
      </c>
      <c r="E253" s="145">
        <v>43920</v>
      </c>
      <c r="F253" s="145">
        <v>44162</v>
      </c>
    </row>
    <row r="254" spans="1:6" ht="36.75" customHeight="1" x14ac:dyDescent="0.2">
      <c r="A254" s="391"/>
      <c r="B254" s="139" t="s">
        <v>916</v>
      </c>
      <c r="C254" s="127" t="s">
        <v>474</v>
      </c>
      <c r="D254" s="148" t="s">
        <v>659</v>
      </c>
      <c r="E254" s="145">
        <v>43920</v>
      </c>
      <c r="F254" s="145">
        <v>44162</v>
      </c>
    </row>
    <row r="255" spans="1:6" ht="36.75" customHeight="1" x14ac:dyDescent="0.2">
      <c r="A255" s="391"/>
      <c r="B255" s="139"/>
      <c r="C255" s="127"/>
      <c r="D255" s="158"/>
      <c r="E255" s="127"/>
      <c r="F255" s="127"/>
    </row>
    <row r="256" spans="1:6" ht="36.75" customHeight="1" x14ac:dyDescent="0.2">
      <c r="A256" s="392"/>
      <c r="B256" s="139"/>
      <c r="C256" s="127"/>
      <c r="D256" s="158"/>
      <c r="E256" s="127"/>
      <c r="F256" s="127"/>
    </row>
    <row r="257" spans="1:6" ht="36.75" customHeight="1" x14ac:dyDescent="0.2">
      <c r="A257" s="390" t="str">
        <f>'ACCS 2020'!C69</f>
        <v>Evaluar el impacto de las actividades desarrolladas.</v>
      </c>
      <c r="B257" s="139" t="s">
        <v>917</v>
      </c>
      <c r="C257" s="127" t="s">
        <v>803</v>
      </c>
      <c r="D257" s="146" t="s">
        <v>661</v>
      </c>
      <c r="E257" s="145">
        <v>43920</v>
      </c>
      <c r="F257" s="145">
        <v>44169</v>
      </c>
    </row>
    <row r="258" spans="1:6" ht="36.75" customHeight="1" x14ac:dyDescent="0.2">
      <c r="A258" s="391"/>
      <c r="B258" s="139" t="s">
        <v>918</v>
      </c>
      <c r="C258" s="127" t="s">
        <v>803</v>
      </c>
      <c r="D258" s="146" t="s">
        <v>661</v>
      </c>
      <c r="E258" s="145">
        <v>43920</v>
      </c>
      <c r="F258" s="145">
        <v>44169</v>
      </c>
    </row>
    <row r="259" spans="1:6" ht="36.75" customHeight="1" x14ac:dyDescent="0.2">
      <c r="A259" s="391"/>
      <c r="B259" s="139"/>
      <c r="C259" s="127"/>
      <c r="D259" s="158"/>
      <c r="E259" s="127"/>
      <c r="F259" s="127"/>
    </row>
    <row r="260" spans="1:6" ht="36.75" customHeight="1" x14ac:dyDescent="0.2">
      <c r="A260" s="392"/>
      <c r="B260" s="139"/>
      <c r="C260" s="127"/>
      <c r="D260" s="158"/>
      <c r="E260" s="127"/>
      <c r="F260" s="127"/>
    </row>
    <row r="261" spans="1:6" ht="36.75" customHeight="1" x14ac:dyDescent="0.2">
      <c r="A261" s="390" t="str">
        <f>'ACCS 2020'!C70</f>
        <v>Elaborar la encuesta de necesidades de los docentes.</v>
      </c>
      <c r="B261" s="139" t="s">
        <v>920</v>
      </c>
      <c r="C261" s="127" t="s">
        <v>976</v>
      </c>
      <c r="D261" s="146" t="s">
        <v>661</v>
      </c>
      <c r="E261" s="145">
        <v>43899</v>
      </c>
      <c r="F261" s="145">
        <v>43987</v>
      </c>
    </row>
    <row r="262" spans="1:6" ht="36.75" customHeight="1" x14ac:dyDescent="0.2">
      <c r="A262" s="391"/>
      <c r="B262" s="139"/>
      <c r="C262" s="127"/>
      <c r="D262" s="158"/>
      <c r="E262" s="127"/>
      <c r="F262" s="127"/>
    </row>
    <row r="263" spans="1:6" ht="36.75" customHeight="1" x14ac:dyDescent="0.2">
      <c r="A263" s="391"/>
      <c r="B263" s="139"/>
      <c r="C263" s="127"/>
      <c r="D263" s="158"/>
      <c r="E263" s="127"/>
      <c r="F263" s="127"/>
    </row>
    <row r="264" spans="1:6" ht="36.75" customHeight="1" x14ac:dyDescent="0.2">
      <c r="A264" s="392"/>
      <c r="B264" s="139"/>
      <c r="C264" s="127"/>
      <c r="D264" s="158"/>
      <c r="E264" s="127"/>
      <c r="F264" s="127"/>
    </row>
    <row r="265" spans="1:6" ht="36.75" customHeight="1" x14ac:dyDescent="0.2">
      <c r="A265" s="390" t="str">
        <f>'ACCS 2020'!C71</f>
        <v>Aplicar la encuesta de necesidades de los docentes.</v>
      </c>
      <c r="B265" s="139" t="s">
        <v>921</v>
      </c>
      <c r="C265" s="127" t="s">
        <v>976</v>
      </c>
      <c r="D265" s="146" t="s">
        <v>661</v>
      </c>
      <c r="E265" s="145">
        <v>43899</v>
      </c>
      <c r="F265" s="145">
        <v>43987</v>
      </c>
    </row>
    <row r="266" spans="1:6" ht="36.75" customHeight="1" x14ac:dyDescent="0.2">
      <c r="A266" s="391"/>
      <c r="B266" s="139" t="s">
        <v>922</v>
      </c>
      <c r="C266" s="127" t="s">
        <v>976</v>
      </c>
      <c r="D266" s="146" t="s">
        <v>661</v>
      </c>
      <c r="E266" s="145">
        <v>43899</v>
      </c>
      <c r="F266" s="145">
        <v>43987</v>
      </c>
    </row>
    <row r="267" spans="1:6" ht="36.75" customHeight="1" x14ac:dyDescent="0.2">
      <c r="A267" s="391"/>
      <c r="B267" s="139"/>
      <c r="C267" s="127"/>
      <c r="D267" s="158"/>
      <c r="E267" s="127"/>
      <c r="F267" s="127"/>
    </row>
    <row r="268" spans="1:6" ht="36.75" customHeight="1" x14ac:dyDescent="0.2">
      <c r="A268" s="392"/>
      <c r="B268" s="139"/>
      <c r="C268" s="127"/>
      <c r="D268" s="158"/>
      <c r="E268" s="127"/>
      <c r="F268" s="127"/>
    </row>
    <row r="269" spans="1:6" ht="36.75" customHeight="1" x14ac:dyDescent="0.2">
      <c r="A269" s="390" t="str">
        <f>'ACCS 2020'!C72</f>
        <v>Tabular la encuesta de necesidades de los docentes.</v>
      </c>
      <c r="B269" s="139" t="s">
        <v>855</v>
      </c>
      <c r="C269" s="127" t="s">
        <v>976</v>
      </c>
      <c r="D269" s="146" t="s">
        <v>661</v>
      </c>
      <c r="E269" s="145">
        <v>43899</v>
      </c>
      <c r="F269" s="145">
        <v>43987</v>
      </c>
    </row>
    <row r="270" spans="1:6" ht="36.75" customHeight="1" x14ac:dyDescent="0.2">
      <c r="A270" s="391"/>
      <c r="B270" s="139" t="s">
        <v>1171</v>
      </c>
      <c r="C270" s="127" t="s">
        <v>976</v>
      </c>
      <c r="D270" s="146" t="s">
        <v>661</v>
      </c>
      <c r="E270" s="145">
        <v>43899</v>
      </c>
      <c r="F270" s="145">
        <v>43987</v>
      </c>
    </row>
    <row r="271" spans="1:6" ht="36.75" customHeight="1" x14ac:dyDescent="0.2">
      <c r="A271" s="391"/>
      <c r="B271" s="139"/>
      <c r="C271" s="127"/>
      <c r="D271" s="158"/>
      <c r="E271" s="127"/>
      <c r="F271" s="127"/>
    </row>
    <row r="272" spans="1:6" ht="36.75" customHeight="1" x14ac:dyDescent="0.2">
      <c r="A272" s="392"/>
      <c r="B272" s="139"/>
      <c r="C272" s="127"/>
      <c r="D272" s="158"/>
      <c r="E272" s="127"/>
      <c r="F272" s="127"/>
    </row>
    <row r="273" spans="1:6" ht="36.75" customHeight="1" x14ac:dyDescent="0.2">
      <c r="A273" s="390" t="str">
        <f>'ACCS 2020'!C73</f>
        <v>Presentar el informe al Consejo Directivo.</v>
      </c>
      <c r="B273" s="139" t="s">
        <v>923</v>
      </c>
      <c r="C273" s="127" t="s">
        <v>976</v>
      </c>
      <c r="D273" s="146" t="s">
        <v>661</v>
      </c>
      <c r="E273" s="145">
        <v>43899</v>
      </c>
      <c r="F273" s="145">
        <v>43987</v>
      </c>
    </row>
    <row r="274" spans="1:6" ht="36.75" customHeight="1" x14ac:dyDescent="0.2">
      <c r="A274" s="391"/>
      <c r="B274" s="139" t="s">
        <v>924</v>
      </c>
      <c r="C274" s="127" t="s">
        <v>976</v>
      </c>
      <c r="D274" s="146" t="s">
        <v>661</v>
      </c>
      <c r="E274" s="145">
        <v>43899</v>
      </c>
      <c r="F274" s="145">
        <v>43987</v>
      </c>
    </row>
    <row r="275" spans="1:6" ht="36.75" customHeight="1" x14ac:dyDescent="0.2">
      <c r="A275" s="391"/>
      <c r="B275" s="139"/>
      <c r="C275" s="127"/>
      <c r="D275" s="158"/>
      <c r="E275" s="127"/>
      <c r="F275" s="127"/>
    </row>
    <row r="276" spans="1:6" ht="36.75" customHeight="1" x14ac:dyDescent="0.2">
      <c r="A276" s="392"/>
      <c r="B276" s="139"/>
      <c r="C276" s="127"/>
      <c r="D276" s="158"/>
      <c r="E276" s="127"/>
      <c r="F276" s="127"/>
    </row>
    <row r="277" spans="1:6" ht="36.75" customHeight="1" x14ac:dyDescent="0.2">
      <c r="A277" s="390" t="str">
        <f>'ACCS 2020'!C74</f>
        <v>Elaborar el diagnóstico laboral de los docentes.</v>
      </c>
      <c r="B277" s="139" t="s">
        <v>925</v>
      </c>
      <c r="C277" s="127" t="s">
        <v>976</v>
      </c>
      <c r="D277" s="146" t="s">
        <v>661</v>
      </c>
      <c r="E277" s="145">
        <v>44019</v>
      </c>
      <c r="F277" s="145">
        <v>44135</v>
      </c>
    </row>
    <row r="278" spans="1:6" ht="36.75" customHeight="1" x14ac:dyDescent="0.2">
      <c r="A278" s="391"/>
      <c r="B278" s="139" t="s">
        <v>926</v>
      </c>
      <c r="C278" s="127" t="s">
        <v>976</v>
      </c>
      <c r="D278" s="146" t="s">
        <v>661</v>
      </c>
      <c r="E278" s="145">
        <v>44019</v>
      </c>
      <c r="F278" s="145">
        <v>44135</v>
      </c>
    </row>
    <row r="279" spans="1:6" ht="36.75" customHeight="1" x14ac:dyDescent="0.2">
      <c r="A279" s="391"/>
      <c r="B279" s="139" t="s">
        <v>927</v>
      </c>
      <c r="C279" s="127" t="s">
        <v>976</v>
      </c>
      <c r="D279" s="146" t="s">
        <v>661</v>
      </c>
      <c r="E279" s="145">
        <v>44019</v>
      </c>
      <c r="F279" s="145">
        <v>44135</v>
      </c>
    </row>
    <row r="280" spans="1:6" ht="36.75" customHeight="1" x14ac:dyDescent="0.2">
      <c r="A280" s="392"/>
      <c r="B280" s="139" t="s">
        <v>928</v>
      </c>
      <c r="C280" s="127" t="s">
        <v>976</v>
      </c>
      <c r="D280" s="146" t="s">
        <v>661</v>
      </c>
      <c r="E280" s="145">
        <v>44019</v>
      </c>
      <c r="F280" s="145">
        <v>44135</v>
      </c>
    </row>
    <row r="281" spans="1:6" ht="36.75" customHeight="1" x14ac:dyDescent="0.2">
      <c r="A281" s="390" t="str">
        <f>'ACCS 2020'!C75</f>
        <v xml:space="preserve">Identificar las posibles entidades de apoyo estratégico. </v>
      </c>
      <c r="B281" s="139" t="s">
        <v>929</v>
      </c>
      <c r="C281" s="127" t="s">
        <v>976</v>
      </c>
      <c r="D281" s="146" t="s">
        <v>661</v>
      </c>
      <c r="E281" s="145">
        <v>44019</v>
      </c>
      <c r="F281" s="145">
        <v>44135</v>
      </c>
    </row>
    <row r="282" spans="1:6" ht="36.75" customHeight="1" x14ac:dyDescent="0.2">
      <c r="A282" s="391"/>
      <c r="B282" s="139" t="s">
        <v>930</v>
      </c>
      <c r="C282" s="127" t="s">
        <v>976</v>
      </c>
      <c r="D282" s="146" t="s">
        <v>661</v>
      </c>
      <c r="E282" s="145">
        <v>44019</v>
      </c>
      <c r="F282" s="145">
        <v>44135</v>
      </c>
    </row>
    <row r="283" spans="1:6" ht="36.75" customHeight="1" x14ac:dyDescent="0.2">
      <c r="A283" s="391"/>
      <c r="B283" s="139"/>
      <c r="C283" s="127"/>
      <c r="D283" s="158"/>
      <c r="E283" s="127"/>
      <c r="F283" s="127"/>
    </row>
    <row r="284" spans="1:6" ht="36.75" customHeight="1" x14ac:dyDescent="0.2">
      <c r="A284" s="392"/>
      <c r="B284" s="139"/>
      <c r="C284" s="127"/>
      <c r="D284" s="158"/>
      <c r="E284" s="127"/>
      <c r="F284" s="127"/>
    </row>
    <row r="285" spans="1:6" ht="36.75" customHeight="1" x14ac:dyDescent="0.2">
      <c r="A285" s="390" t="str">
        <f>'ACCS 2020'!C76</f>
        <v>Elaborar el presupuesto y cronograma</v>
      </c>
      <c r="B285" s="139" t="s">
        <v>931</v>
      </c>
      <c r="C285" s="127" t="s">
        <v>976</v>
      </c>
      <c r="D285" s="146" t="s">
        <v>661</v>
      </c>
      <c r="E285" s="145">
        <v>44019</v>
      </c>
      <c r="F285" s="145">
        <v>44135</v>
      </c>
    </row>
    <row r="286" spans="1:6" ht="36.75" customHeight="1" x14ac:dyDescent="0.2">
      <c r="A286" s="391"/>
      <c r="B286" s="139" t="s">
        <v>869</v>
      </c>
      <c r="C286" s="127" t="s">
        <v>976</v>
      </c>
      <c r="D286" s="146" t="s">
        <v>661</v>
      </c>
      <c r="E286" s="145">
        <v>44019</v>
      </c>
      <c r="F286" s="145">
        <v>44135</v>
      </c>
    </row>
    <row r="287" spans="1:6" ht="36.75" customHeight="1" x14ac:dyDescent="0.2">
      <c r="A287" s="391"/>
      <c r="B287" s="139"/>
      <c r="C287" s="127"/>
      <c r="D287" s="158"/>
      <c r="E287" s="127"/>
      <c r="F287" s="127"/>
    </row>
    <row r="288" spans="1:6" ht="36.75" customHeight="1" x14ac:dyDescent="0.2">
      <c r="A288" s="392"/>
      <c r="B288" s="139"/>
      <c r="C288" s="127"/>
      <c r="D288" s="158"/>
      <c r="E288" s="127"/>
      <c r="F288" s="127"/>
    </row>
    <row r="289" spans="1:6" ht="36.75" customHeight="1" x14ac:dyDescent="0.2">
      <c r="A289" s="390" t="str">
        <f>'ACCS 2020'!C77</f>
        <v>Construir el Programa de Bienestar Laboral.</v>
      </c>
      <c r="B289" s="139" t="s">
        <v>932</v>
      </c>
      <c r="C289" s="127" t="s">
        <v>976</v>
      </c>
      <c r="D289" s="146" t="s">
        <v>661</v>
      </c>
      <c r="E289" s="145">
        <v>44019</v>
      </c>
      <c r="F289" s="145">
        <v>44135</v>
      </c>
    </row>
    <row r="290" spans="1:6" ht="36.75" customHeight="1" x14ac:dyDescent="0.2">
      <c r="A290" s="391"/>
      <c r="B290" s="139" t="s">
        <v>933</v>
      </c>
      <c r="C290" s="127" t="s">
        <v>976</v>
      </c>
      <c r="D290" s="146" t="s">
        <v>661</v>
      </c>
      <c r="E290" s="145">
        <v>44019</v>
      </c>
      <c r="F290" s="145">
        <v>44135</v>
      </c>
    </row>
    <row r="291" spans="1:6" ht="36.75" customHeight="1" x14ac:dyDescent="0.2">
      <c r="A291" s="391"/>
      <c r="B291" s="139"/>
      <c r="C291" s="127"/>
      <c r="D291" s="158"/>
      <c r="E291" s="127"/>
      <c r="F291" s="127"/>
    </row>
    <row r="292" spans="1:6" ht="36.75" customHeight="1" x14ac:dyDescent="0.2">
      <c r="A292" s="392"/>
      <c r="B292" s="139"/>
      <c r="C292" s="127"/>
      <c r="D292" s="158"/>
      <c r="E292" s="127"/>
      <c r="F292" s="127"/>
    </row>
    <row r="293" spans="1:6" ht="36.75" customHeight="1" x14ac:dyDescent="0.2">
      <c r="A293" s="390" t="str">
        <f>'ACCS 2020'!C78</f>
        <v>Elaborar el formato para la encuesta sobre el entorno y contexto.</v>
      </c>
      <c r="B293" s="139" t="s">
        <v>935</v>
      </c>
      <c r="C293" s="127" t="s">
        <v>976</v>
      </c>
      <c r="D293" s="146" t="s">
        <v>661</v>
      </c>
      <c r="E293" s="145">
        <v>43899</v>
      </c>
      <c r="F293" s="145">
        <v>43987</v>
      </c>
    </row>
    <row r="294" spans="1:6" ht="36.75" customHeight="1" x14ac:dyDescent="0.2">
      <c r="A294" s="391"/>
      <c r="B294" s="139"/>
      <c r="C294" s="127"/>
      <c r="D294" s="158"/>
      <c r="E294" s="127"/>
      <c r="F294" s="127"/>
    </row>
    <row r="295" spans="1:6" ht="36.75" customHeight="1" x14ac:dyDescent="0.2">
      <c r="A295" s="391"/>
      <c r="B295" s="139"/>
      <c r="C295" s="127"/>
      <c r="D295" s="158"/>
      <c r="E295" s="127"/>
      <c r="F295" s="127"/>
    </row>
    <row r="296" spans="1:6" ht="36.75" customHeight="1" x14ac:dyDescent="0.2">
      <c r="A296" s="392"/>
      <c r="B296" s="139"/>
      <c r="C296" s="127"/>
      <c r="D296" s="158"/>
      <c r="E296" s="127"/>
      <c r="F296" s="127"/>
    </row>
    <row r="297" spans="1:6" ht="36.75" customHeight="1" x14ac:dyDescent="0.2">
      <c r="A297" s="390" t="str">
        <f>'ACCS 2020'!C79</f>
        <v>Aplicar la encuesta a la comunidad educativa.</v>
      </c>
      <c r="B297" s="139" t="s">
        <v>936</v>
      </c>
      <c r="C297" s="127" t="s">
        <v>474</v>
      </c>
      <c r="D297" s="148" t="s">
        <v>659</v>
      </c>
      <c r="E297" s="145">
        <v>43899</v>
      </c>
      <c r="F297" s="145">
        <v>43987</v>
      </c>
    </row>
    <row r="298" spans="1:6" ht="36.75" customHeight="1" x14ac:dyDescent="0.2">
      <c r="A298" s="391"/>
      <c r="B298" s="139" t="s">
        <v>937</v>
      </c>
      <c r="C298" s="127" t="s">
        <v>474</v>
      </c>
      <c r="D298" s="148" t="s">
        <v>659</v>
      </c>
      <c r="E298" s="145">
        <v>43899</v>
      </c>
      <c r="F298" s="145">
        <v>43987</v>
      </c>
    </row>
    <row r="299" spans="1:6" ht="36.75" customHeight="1" x14ac:dyDescent="0.2">
      <c r="A299" s="391"/>
      <c r="B299" s="139"/>
      <c r="C299" s="127"/>
      <c r="D299" s="158"/>
      <c r="E299" s="127"/>
      <c r="F299" s="127"/>
    </row>
    <row r="300" spans="1:6" ht="36.75" customHeight="1" x14ac:dyDescent="0.2">
      <c r="A300" s="392"/>
      <c r="B300" s="139"/>
      <c r="C300" s="127"/>
      <c r="D300" s="158"/>
      <c r="E300" s="127"/>
      <c r="F300" s="127"/>
    </row>
    <row r="301" spans="1:6" ht="36.75" customHeight="1" x14ac:dyDescent="0.2">
      <c r="A301" s="390" t="str">
        <f>'ACCS 2020'!C80</f>
        <v>Tabular la información de la encuesta.</v>
      </c>
      <c r="B301" s="139" t="s">
        <v>855</v>
      </c>
      <c r="C301" s="127" t="s">
        <v>976</v>
      </c>
      <c r="D301" s="146" t="s">
        <v>661</v>
      </c>
      <c r="E301" s="145">
        <v>43899</v>
      </c>
      <c r="F301" s="145">
        <v>43987</v>
      </c>
    </row>
    <row r="302" spans="1:6" ht="36.75" customHeight="1" x14ac:dyDescent="0.2">
      <c r="A302" s="391"/>
      <c r="B302" s="139" t="s">
        <v>938</v>
      </c>
      <c r="C302" s="127" t="s">
        <v>976</v>
      </c>
      <c r="D302" s="146" t="s">
        <v>661</v>
      </c>
      <c r="E302" s="145">
        <v>43899</v>
      </c>
      <c r="F302" s="145">
        <v>43987</v>
      </c>
    </row>
    <row r="303" spans="1:6" ht="36.75" customHeight="1" x14ac:dyDescent="0.2">
      <c r="A303" s="391"/>
      <c r="B303" s="139"/>
      <c r="C303" s="127"/>
      <c r="D303" s="158"/>
      <c r="E303" s="127"/>
      <c r="F303" s="127"/>
    </row>
    <row r="304" spans="1:6" ht="36.75" customHeight="1" x14ac:dyDescent="0.2">
      <c r="A304" s="392"/>
      <c r="B304" s="139"/>
      <c r="C304" s="127"/>
      <c r="D304" s="158"/>
      <c r="E304" s="127"/>
      <c r="F304" s="127"/>
    </row>
    <row r="305" spans="1:6" ht="36.75" customHeight="1" x14ac:dyDescent="0.2">
      <c r="A305" s="390" t="str">
        <f>'ACCS 2020'!C81</f>
        <v>Presentar el informe.</v>
      </c>
      <c r="B305" s="139" t="s">
        <v>939</v>
      </c>
      <c r="C305" s="127" t="s">
        <v>976</v>
      </c>
      <c r="D305" s="146" t="s">
        <v>661</v>
      </c>
      <c r="E305" s="145">
        <v>43899</v>
      </c>
      <c r="F305" s="145">
        <v>43987</v>
      </c>
    </row>
    <row r="306" spans="1:6" ht="36.75" customHeight="1" x14ac:dyDescent="0.2">
      <c r="A306" s="391"/>
      <c r="B306" s="139" t="s">
        <v>940</v>
      </c>
      <c r="C306" s="127" t="s">
        <v>976</v>
      </c>
      <c r="D306" s="146" t="s">
        <v>661</v>
      </c>
      <c r="E306" s="145">
        <v>43899</v>
      </c>
      <c r="F306" s="145">
        <v>43987</v>
      </c>
    </row>
    <row r="307" spans="1:6" ht="36.75" customHeight="1" x14ac:dyDescent="0.2">
      <c r="A307" s="391"/>
      <c r="B307" s="139"/>
      <c r="C307" s="127"/>
      <c r="D307" s="158"/>
      <c r="E307" s="127"/>
      <c r="F307" s="127"/>
    </row>
    <row r="308" spans="1:6" ht="36.75" customHeight="1" x14ac:dyDescent="0.2">
      <c r="A308" s="392"/>
      <c r="B308" s="139"/>
      <c r="C308" s="127"/>
      <c r="D308" s="158"/>
      <c r="E308" s="127"/>
      <c r="F308" s="127"/>
    </row>
    <row r="309" spans="1:6" ht="36.75" customHeight="1" x14ac:dyDescent="0.2">
      <c r="A309" s="390" t="str">
        <f>'ACCS 2020'!C82</f>
        <v>Organizar las actividades referentes al proyecto de Vida por grado y las extracurriculares.</v>
      </c>
      <c r="B309" s="139" t="s">
        <v>942</v>
      </c>
      <c r="C309" s="127" t="s">
        <v>976</v>
      </c>
      <c r="D309" s="146" t="s">
        <v>661</v>
      </c>
      <c r="E309" s="145">
        <v>44019</v>
      </c>
      <c r="F309" s="145">
        <v>44135</v>
      </c>
    </row>
    <row r="310" spans="1:6" ht="36.75" customHeight="1" x14ac:dyDescent="0.2">
      <c r="A310" s="391"/>
      <c r="B310" s="139" t="s">
        <v>941</v>
      </c>
      <c r="C310" s="127" t="s">
        <v>976</v>
      </c>
      <c r="D310" s="146" t="s">
        <v>661</v>
      </c>
      <c r="E310" s="145">
        <v>44019</v>
      </c>
      <c r="F310" s="145">
        <v>44135</v>
      </c>
    </row>
    <row r="311" spans="1:6" ht="36.75" customHeight="1" x14ac:dyDescent="0.2">
      <c r="A311" s="391"/>
      <c r="B311" s="139"/>
      <c r="C311" s="127"/>
      <c r="D311" s="158"/>
      <c r="E311" s="127"/>
      <c r="F311" s="127"/>
    </row>
    <row r="312" spans="1:6" ht="36.75" customHeight="1" x14ac:dyDescent="0.2">
      <c r="A312" s="392"/>
      <c r="B312" s="139"/>
      <c r="C312" s="127"/>
      <c r="D312" s="158"/>
      <c r="E312" s="127"/>
      <c r="F312" s="127"/>
    </row>
    <row r="313" spans="1:6" ht="36.75" customHeight="1" x14ac:dyDescent="0.2">
      <c r="A313" s="390" t="str">
        <f>'ACCS 2020'!C83</f>
        <v>Establecer los elementos básicos para la elaboración del Proyecto "Mi vida tiene un propósito".</v>
      </c>
      <c r="B313" s="139" t="s">
        <v>943</v>
      </c>
      <c r="C313" s="127" t="s">
        <v>976</v>
      </c>
      <c r="D313" s="146" t="s">
        <v>661</v>
      </c>
      <c r="E313" s="145">
        <v>44019</v>
      </c>
      <c r="F313" s="145">
        <v>44135</v>
      </c>
    </row>
    <row r="314" spans="1:6" ht="36.75" customHeight="1" x14ac:dyDescent="0.2">
      <c r="A314" s="391"/>
      <c r="B314" s="139" t="s">
        <v>944</v>
      </c>
      <c r="C314" s="127" t="s">
        <v>976</v>
      </c>
      <c r="D314" s="146" t="s">
        <v>661</v>
      </c>
      <c r="E314" s="145">
        <v>44019</v>
      </c>
      <c r="F314" s="145">
        <v>44135</v>
      </c>
    </row>
    <row r="315" spans="1:6" ht="36.75" customHeight="1" x14ac:dyDescent="0.2">
      <c r="A315" s="391"/>
      <c r="B315" s="139"/>
      <c r="C315" s="127"/>
      <c r="D315" s="158"/>
      <c r="E315" s="127"/>
      <c r="F315" s="127"/>
    </row>
    <row r="316" spans="1:6" ht="36.75" customHeight="1" x14ac:dyDescent="0.2">
      <c r="A316" s="392"/>
      <c r="B316" s="139"/>
      <c r="C316" s="127"/>
      <c r="D316" s="158"/>
      <c r="E316" s="127"/>
      <c r="F316" s="127"/>
    </row>
    <row r="317" spans="1:6" ht="36.75" customHeight="1" x14ac:dyDescent="0.2">
      <c r="A317" s="390" t="str">
        <f>'ACCS 2020'!C84</f>
        <v>Elaborar el Proyecto "Mi vida tiene un propósito"</v>
      </c>
      <c r="B317" s="139" t="s">
        <v>946</v>
      </c>
      <c r="C317" s="127" t="s">
        <v>976</v>
      </c>
      <c r="D317" s="146" t="s">
        <v>661</v>
      </c>
      <c r="E317" s="145">
        <v>44019</v>
      </c>
      <c r="F317" s="145">
        <v>44135</v>
      </c>
    </row>
    <row r="318" spans="1:6" ht="36.75" customHeight="1" x14ac:dyDescent="0.2">
      <c r="A318" s="391"/>
      <c r="B318" s="139" t="s">
        <v>945</v>
      </c>
      <c r="C318" s="127" t="s">
        <v>976</v>
      </c>
      <c r="D318" s="146" t="s">
        <v>661</v>
      </c>
      <c r="E318" s="145">
        <v>44019</v>
      </c>
      <c r="F318" s="145">
        <v>44135</v>
      </c>
    </row>
    <row r="319" spans="1:6" ht="36.75" customHeight="1" x14ac:dyDescent="0.2">
      <c r="A319" s="391"/>
      <c r="B319" s="139"/>
      <c r="C319" s="127"/>
      <c r="D319" s="158"/>
      <c r="E319" s="127"/>
      <c r="F319" s="127"/>
    </row>
    <row r="320" spans="1:6" ht="36.75" customHeight="1" x14ac:dyDescent="0.2">
      <c r="A320" s="392"/>
      <c r="B320" s="139"/>
      <c r="C320" s="127"/>
      <c r="D320" s="158"/>
      <c r="E320" s="127"/>
      <c r="F320" s="127"/>
    </row>
    <row r="321" spans="1:6" ht="36.75" customHeight="1" x14ac:dyDescent="0.2">
      <c r="A321" s="390" t="str">
        <f>'ACCS 2020'!C85</f>
        <v>Socializar el Proyecto "Mi vida tiene un propósito".</v>
      </c>
      <c r="B321" s="139" t="s">
        <v>947</v>
      </c>
      <c r="C321" s="127" t="s">
        <v>976</v>
      </c>
      <c r="D321" s="146" t="s">
        <v>661</v>
      </c>
      <c r="E321" s="145">
        <v>44019</v>
      </c>
      <c r="F321" s="145">
        <v>44135</v>
      </c>
    </row>
    <row r="322" spans="1:6" ht="36.75" customHeight="1" x14ac:dyDescent="0.2">
      <c r="A322" s="391"/>
      <c r="B322" s="139" t="s">
        <v>1172</v>
      </c>
      <c r="C322" s="127" t="s">
        <v>976</v>
      </c>
      <c r="D322" s="146" t="s">
        <v>661</v>
      </c>
      <c r="E322" s="145">
        <v>44019</v>
      </c>
      <c r="F322" s="145">
        <v>44135</v>
      </c>
    </row>
    <row r="323" spans="1:6" ht="36.75" customHeight="1" x14ac:dyDescent="0.2">
      <c r="A323" s="391"/>
      <c r="B323" s="139" t="s">
        <v>948</v>
      </c>
      <c r="C323" s="127" t="s">
        <v>976</v>
      </c>
      <c r="D323" s="146" t="s">
        <v>661</v>
      </c>
      <c r="E323" s="145">
        <v>44019</v>
      </c>
      <c r="F323" s="145">
        <v>44135</v>
      </c>
    </row>
    <row r="324" spans="1:6" ht="36.75" customHeight="1" x14ac:dyDescent="0.2">
      <c r="A324" s="392"/>
      <c r="B324" s="139"/>
      <c r="C324" s="127"/>
      <c r="D324" s="158"/>
      <c r="E324" s="127"/>
      <c r="F324" s="127"/>
    </row>
    <row r="325" spans="1:6" ht="36.75" customHeight="1" x14ac:dyDescent="0.2">
      <c r="A325" s="390" t="str">
        <f>'ACCS 2020'!C86</f>
        <v>Construir el formato de diagnóstico para escuela de padres de familia.</v>
      </c>
      <c r="B325" s="139" t="s">
        <v>949</v>
      </c>
      <c r="C325" s="127" t="s">
        <v>976</v>
      </c>
      <c r="D325" s="146" t="s">
        <v>661</v>
      </c>
      <c r="E325" s="145">
        <v>43899</v>
      </c>
      <c r="F325" s="145">
        <v>43920</v>
      </c>
    </row>
    <row r="326" spans="1:6" ht="36.75" customHeight="1" x14ac:dyDescent="0.2">
      <c r="A326" s="391"/>
      <c r="B326" s="139" t="s">
        <v>950</v>
      </c>
      <c r="C326" s="127" t="s">
        <v>976</v>
      </c>
      <c r="D326" s="146" t="s">
        <v>661</v>
      </c>
      <c r="E326" s="145">
        <v>43899</v>
      </c>
      <c r="F326" s="145">
        <v>43920</v>
      </c>
    </row>
    <row r="327" spans="1:6" ht="36.75" customHeight="1" x14ac:dyDescent="0.2">
      <c r="A327" s="391"/>
      <c r="B327" s="139"/>
      <c r="C327" s="127"/>
      <c r="D327" s="158"/>
      <c r="E327" s="127"/>
      <c r="F327" s="127"/>
    </row>
    <row r="328" spans="1:6" ht="36.75" customHeight="1" x14ac:dyDescent="0.2">
      <c r="A328" s="392"/>
      <c r="B328" s="139"/>
      <c r="C328" s="127"/>
      <c r="D328" s="158"/>
      <c r="E328" s="127"/>
      <c r="F328" s="127"/>
    </row>
    <row r="329" spans="1:6" ht="36.75" customHeight="1" x14ac:dyDescent="0.2">
      <c r="A329" s="390" t="str">
        <f>'ACCS 2020'!C87</f>
        <v>Convocar a reunión general de los padres de familia.</v>
      </c>
      <c r="B329" s="139" t="s">
        <v>951</v>
      </c>
      <c r="C329" s="127" t="s">
        <v>976</v>
      </c>
      <c r="D329" s="146" t="s">
        <v>661</v>
      </c>
      <c r="E329" s="145">
        <v>43899</v>
      </c>
      <c r="F329" s="145">
        <v>43920</v>
      </c>
    </row>
    <row r="330" spans="1:6" ht="36.75" customHeight="1" x14ac:dyDescent="0.2">
      <c r="A330" s="391"/>
      <c r="B330" s="139" t="s">
        <v>952</v>
      </c>
      <c r="C330" s="127" t="s">
        <v>976</v>
      </c>
      <c r="D330" s="146" t="s">
        <v>661</v>
      </c>
      <c r="E330" s="145">
        <v>43899</v>
      </c>
      <c r="F330" s="145">
        <v>43920</v>
      </c>
    </row>
    <row r="331" spans="1:6" ht="36.75" customHeight="1" x14ac:dyDescent="0.2">
      <c r="A331" s="391"/>
      <c r="B331" s="139" t="s">
        <v>953</v>
      </c>
      <c r="C331" s="127" t="s">
        <v>976</v>
      </c>
      <c r="D331" s="146" t="s">
        <v>661</v>
      </c>
      <c r="E331" s="145">
        <v>43899</v>
      </c>
      <c r="F331" s="145">
        <v>43920</v>
      </c>
    </row>
    <row r="332" spans="1:6" ht="36.75" customHeight="1" x14ac:dyDescent="0.2">
      <c r="A332" s="392"/>
      <c r="B332" s="139"/>
      <c r="C332" s="127"/>
      <c r="D332" s="158"/>
      <c r="E332" s="127"/>
      <c r="F332" s="127"/>
    </row>
    <row r="333" spans="1:6" ht="36.75" customHeight="1" x14ac:dyDescent="0.2">
      <c r="A333" s="390" t="str">
        <f>'ACCS 2020'!C88</f>
        <v>Organizar la información recolectada.</v>
      </c>
      <c r="B333" s="139" t="s">
        <v>855</v>
      </c>
      <c r="C333" s="127" t="s">
        <v>976</v>
      </c>
      <c r="D333" s="146" t="s">
        <v>661</v>
      </c>
      <c r="E333" s="145">
        <v>43920</v>
      </c>
      <c r="F333" s="145">
        <v>43951</v>
      </c>
    </row>
    <row r="334" spans="1:6" ht="36.75" customHeight="1" x14ac:dyDescent="0.2">
      <c r="A334" s="391"/>
      <c r="B334" s="139" t="s">
        <v>875</v>
      </c>
      <c r="C334" s="127" t="s">
        <v>976</v>
      </c>
      <c r="D334" s="146" t="s">
        <v>661</v>
      </c>
      <c r="E334" s="145">
        <v>43920</v>
      </c>
      <c r="F334" s="145">
        <v>43951</v>
      </c>
    </row>
    <row r="335" spans="1:6" ht="36.75" customHeight="1" x14ac:dyDescent="0.2">
      <c r="A335" s="391"/>
      <c r="B335" s="139"/>
      <c r="C335" s="127"/>
      <c r="D335" s="158"/>
      <c r="E335" s="127"/>
      <c r="F335" s="127"/>
    </row>
    <row r="336" spans="1:6" ht="36.75" customHeight="1" x14ac:dyDescent="0.2">
      <c r="A336" s="392"/>
      <c r="B336" s="139"/>
      <c r="C336" s="127"/>
      <c r="D336" s="158"/>
      <c r="E336" s="127"/>
      <c r="F336" s="127"/>
    </row>
    <row r="337" spans="1:6" ht="36.75" customHeight="1" x14ac:dyDescent="0.2">
      <c r="A337" s="390" t="str">
        <f>'ACCS 2020'!C89</f>
        <v>Identificar las temáticas para la escuela de padres de familia.</v>
      </c>
      <c r="B337" s="139" t="s">
        <v>954</v>
      </c>
      <c r="C337" s="127" t="s">
        <v>976</v>
      </c>
      <c r="D337" s="146" t="s">
        <v>661</v>
      </c>
      <c r="E337" s="145">
        <v>43920</v>
      </c>
      <c r="F337" s="145">
        <v>43951</v>
      </c>
    </row>
    <row r="338" spans="1:6" ht="36.75" customHeight="1" x14ac:dyDescent="0.2">
      <c r="A338" s="391"/>
      <c r="B338" s="139" t="s">
        <v>955</v>
      </c>
      <c r="C338" s="127" t="s">
        <v>976</v>
      </c>
      <c r="D338" s="146" t="s">
        <v>661</v>
      </c>
      <c r="E338" s="145">
        <v>43920</v>
      </c>
      <c r="F338" s="145">
        <v>43951</v>
      </c>
    </row>
    <row r="339" spans="1:6" ht="36.75" customHeight="1" x14ac:dyDescent="0.2">
      <c r="A339" s="391"/>
      <c r="B339" s="139"/>
      <c r="C339" s="127"/>
      <c r="D339" s="158"/>
      <c r="E339" s="127"/>
      <c r="F339" s="127"/>
    </row>
    <row r="340" spans="1:6" ht="36.75" customHeight="1" x14ac:dyDescent="0.2">
      <c r="A340" s="392"/>
      <c r="B340" s="139"/>
      <c r="C340" s="127"/>
      <c r="D340" s="158"/>
      <c r="E340" s="127"/>
      <c r="F340" s="127"/>
    </row>
    <row r="341" spans="1:6" ht="36.75" customHeight="1" x14ac:dyDescent="0.2">
      <c r="A341" s="390" t="str">
        <f>'ACCS 2020'!C90</f>
        <v>Construir plan  de trabajo con los padres de familia.</v>
      </c>
      <c r="B341" s="139" t="s">
        <v>956</v>
      </c>
      <c r="C341" s="127" t="s">
        <v>976</v>
      </c>
      <c r="D341" s="146" t="s">
        <v>661</v>
      </c>
      <c r="E341" s="145">
        <v>43920</v>
      </c>
      <c r="F341" s="145">
        <v>43951</v>
      </c>
    </row>
    <row r="342" spans="1:6" ht="36.75" customHeight="1" x14ac:dyDescent="0.2">
      <c r="A342" s="391"/>
      <c r="B342" s="139" t="s">
        <v>957</v>
      </c>
      <c r="C342" s="127" t="s">
        <v>976</v>
      </c>
      <c r="D342" s="146" t="s">
        <v>661</v>
      </c>
      <c r="E342" s="145">
        <v>43920</v>
      </c>
      <c r="F342" s="145">
        <v>43951</v>
      </c>
    </row>
    <row r="343" spans="1:6" ht="36.75" customHeight="1" x14ac:dyDescent="0.2">
      <c r="A343" s="391"/>
      <c r="B343" s="139"/>
      <c r="C343" s="127"/>
      <c r="D343" s="158"/>
      <c r="E343" s="127"/>
      <c r="F343" s="127"/>
    </row>
    <row r="344" spans="1:6" ht="36.75" customHeight="1" x14ac:dyDescent="0.2">
      <c r="A344" s="392"/>
      <c r="B344" s="139"/>
      <c r="C344" s="127"/>
      <c r="D344" s="158"/>
      <c r="E344" s="127"/>
      <c r="F344" s="127"/>
    </row>
    <row r="345" spans="1:6" ht="36.75" customHeight="1" x14ac:dyDescent="0.2">
      <c r="A345" s="390" t="str">
        <f>'ACCS 2020'!C91</f>
        <v>Establecer el cronograma de trabajo con padres de familia.</v>
      </c>
      <c r="B345" s="139" t="s">
        <v>959</v>
      </c>
      <c r="C345" s="127" t="s">
        <v>976</v>
      </c>
      <c r="D345" s="146" t="s">
        <v>661</v>
      </c>
      <c r="E345" s="145">
        <v>43920</v>
      </c>
      <c r="F345" s="145">
        <v>43951</v>
      </c>
    </row>
    <row r="346" spans="1:6" ht="36.75" customHeight="1" x14ac:dyDescent="0.2">
      <c r="A346" s="391"/>
      <c r="B346" s="139" t="s">
        <v>960</v>
      </c>
      <c r="C346" s="127" t="s">
        <v>976</v>
      </c>
      <c r="D346" s="146" t="s">
        <v>661</v>
      </c>
      <c r="E346" s="145">
        <v>43920</v>
      </c>
      <c r="F346" s="145">
        <v>43951</v>
      </c>
    </row>
    <row r="347" spans="1:6" ht="36.75" customHeight="1" x14ac:dyDescent="0.2">
      <c r="A347" s="391"/>
      <c r="B347" s="139"/>
      <c r="C347" s="127"/>
      <c r="D347" s="158"/>
      <c r="E347" s="127"/>
      <c r="F347" s="127"/>
    </row>
    <row r="348" spans="1:6" ht="36.75" customHeight="1" x14ac:dyDescent="0.2">
      <c r="A348" s="392"/>
      <c r="B348" s="139"/>
      <c r="C348" s="127"/>
      <c r="D348" s="158"/>
      <c r="E348" s="127"/>
      <c r="F348" s="127"/>
    </row>
    <row r="349" spans="1:6" ht="36.75" customHeight="1" x14ac:dyDescent="0.2">
      <c r="A349" s="390" t="str">
        <f>'ACCS 2020'!C92</f>
        <v>Convocar a los padres de familia a las respectivas reuniones.</v>
      </c>
      <c r="B349" s="139" t="s">
        <v>951</v>
      </c>
      <c r="C349" s="127" t="s">
        <v>474</v>
      </c>
      <c r="D349" s="148" t="s">
        <v>659</v>
      </c>
      <c r="E349" s="145">
        <v>43917</v>
      </c>
      <c r="F349" s="145">
        <v>44148</v>
      </c>
    </row>
    <row r="350" spans="1:6" ht="36.75" customHeight="1" x14ac:dyDescent="0.2">
      <c r="A350" s="391"/>
      <c r="B350" s="139" t="s">
        <v>952</v>
      </c>
      <c r="C350" s="127" t="s">
        <v>474</v>
      </c>
      <c r="D350" s="148" t="s">
        <v>659</v>
      </c>
      <c r="E350" s="145">
        <v>43917</v>
      </c>
      <c r="F350" s="145">
        <v>44148</v>
      </c>
    </row>
    <row r="351" spans="1:6" ht="36.75" customHeight="1" x14ac:dyDescent="0.2">
      <c r="A351" s="391"/>
      <c r="B351" s="139"/>
      <c r="C351" s="127"/>
      <c r="D351" s="158"/>
      <c r="E351" s="127"/>
      <c r="F351" s="127"/>
    </row>
    <row r="352" spans="1:6" ht="36.75" customHeight="1" x14ac:dyDescent="0.2">
      <c r="A352" s="392"/>
      <c r="B352" s="139"/>
      <c r="C352" s="127"/>
      <c r="D352" s="158"/>
      <c r="E352" s="127"/>
      <c r="F352" s="127"/>
    </row>
    <row r="353" spans="1:6" ht="36.75" customHeight="1" x14ac:dyDescent="0.2">
      <c r="A353" s="390" t="str">
        <f>'ACCS 2020'!C93</f>
        <v>Ejecutar el plan de trabajo.</v>
      </c>
      <c r="B353" s="139" t="s">
        <v>1173</v>
      </c>
      <c r="C353" s="127" t="s">
        <v>474</v>
      </c>
      <c r="D353" s="148" t="s">
        <v>659</v>
      </c>
      <c r="E353" s="145">
        <v>43917</v>
      </c>
      <c r="F353" s="145">
        <v>44148</v>
      </c>
    </row>
    <row r="354" spans="1:6" ht="36.75" customHeight="1" x14ac:dyDescent="0.2">
      <c r="A354" s="391"/>
      <c r="B354" s="139"/>
      <c r="C354" s="127"/>
      <c r="D354" s="158"/>
      <c r="E354" s="127"/>
      <c r="F354" s="127"/>
    </row>
    <row r="355" spans="1:6" ht="36.75" customHeight="1" x14ac:dyDescent="0.2">
      <c r="A355" s="391"/>
      <c r="B355" s="139"/>
      <c r="C355" s="127"/>
      <c r="D355" s="158"/>
      <c r="E355" s="127"/>
      <c r="F355" s="127"/>
    </row>
    <row r="356" spans="1:6" ht="36.75" customHeight="1" x14ac:dyDescent="0.2">
      <c r="A356" s="392"/>
      <c r="B356" s="139"/>
      <c r="C356" s="127"/>
      <c r="D356" s="158"/>
      <c r="E356" s="127"/>
      <c r="F356" s="127"/>
    </row>
    <row r="357" spans="1:6" ht="36.75" customHeight="1" x14ac:dyDescent="0.2">
      <c r="A357" s="390" t="str">
        <f>'ACCS 2020'!C94</f>
        <v>Programar visitas a las sedes de la Institución identificando los riesgos.</v>
      </c>
      <c r="B357" s="139" t="s">
        <v>963</v>
      </c>
      <c r="C357" s="127" t="s">
        <v>977</v>
      </c>
      <c r="D357" s="148" t="s">
        <v>648</v>
      </c>
      <c r="E357" s="145">
        <v>43899</v>
      </c>
      <c r="F357" s="145">
        <v>43920</v>
      </c>
    </row>
    <row r="358" spans="1:6" ht="36.75" customHeight="1" x14ac:dyDescent="0.2">
      <c r="A358" s="391"/>
      <c r="B358" s="139"/>
      <c r="C358" s="127"/>
      <c r="D358" s="158"/>
      <c r="E358" s="127"/>
      <c r="F358" s="127"/>
    </row>
    <row r="359" spans="1:6" ht="36.75" customHeight="1" x14ac:dyDescent="0.2">
      <c r="A359" s="391"/>
      <c r="B359" s="139"/>
      <c r="C359" s="127"/>
      <c r="D359" s="158"/>
      <c r="E359" s="127"/>
      <c r="F359" s="127"/>
    </row>
    <row r="360" spans="1:6" ht="36.75" customHeight="1" x14ac:dyDescent="0.2">
      <c r="A360" s="392"/>
      <c r="B360" s="139"/>
      <c r="C360" s="127"/>
      <c r="D360" s="158"/>
      <c r="E360" s="127"/>
      <c r="F360" s="127"/>
    </row>
    <row r="361" spans="1:6" ht="36.75" customHeight="1" x14ac:dyDescent="0.2">
      <c r="A361" s="390" t="str">
        <f>'ACCS 2020'!C95</f>
        <v>Elaborar el formato de riesgos por sede.</v>
      </c>
      <c r="B361" s="139" t="s">
        <v>964</v>
      </c>
      <c r="C361" s="127" t="s">
        <v>977</v>
      </c>
      <c r="D361" s="148" t="s">
        <v>648</v>
      </c>
      <c r="E361" s="145">
        <v>43899</v>
      </c>
      <c r="F361" s="145">
        <v>43920</v>
      </c>
    </row>
    <row r="362" spans="1:6" ht="36.75" customHeight="1" x14ac:dyDescent="0.2">
      <c r="A362" s="391"/>
      <c r="B362" s="139" t="s">
        <v>965</v>
      </c>
      <c r="C362" s="127" t="s">
        <v>977</v>
      </c>
      <c r="D362" s="148" t="s">
        <v>648</v>
      </c>
      <c r="E362" s="145">
        <v>43899</v>
      </c>
      <c r="F362" s="145">
        <v>43920</v>
      </c>
    </row>
    <row r="363" spans="1:6" ht="36.75" customHeight="1" x14ac:dyDescent="0.2">
      <c r="A363" s="391"/>
      <c r="B363" s="139"/>
      <c r="C363" s="127"/>
      <c r="D363" s="158"/>
      <c r="E363" s="127"/>
      <c r="F363" s="127"/>
    </row>
    <row r="364" spans="1:6" ht="36.75" customHeight="1" x14ac:dyDescent="0.2">
      <c r="A364" s="392"/>
      <c r="B364" s="139"/>
      <c r="C364" s="127"/>
      <c r="D364" s="158"/>
      <c r="E364" s="127"/>
      <c r="F364" s="127"/>
    </row>
    <row r="365" spans="1:6" ht="36.75" customHeight="1" x14ac:dyDescent="0.2">
      <c r="A365" s="390" t="str">
        <f>'ACCS 2020'!C96</f>
        <v>Socializar el formato a diligenciar por sedes.</v>
      </c>
      <c r="B365" s="139" t="s">
        <v>966</v>
      </c>
      <c r="C365" s="127" t="s">
        <v>977</v>
      </c>
      <c r="D365" s="148" t="s">
        <v>648</v>
      </c>
      <c r="E365" s="145">
        <v>43899</v>
      </c>
      <c r="F365" s="145">
        <v>43920</v>
      </c>
    </row>
    <row r="366" spans="1:6" ht="36.75" customHeight="1" x14ac:dyDescent="0.2">
      <c r="A366" s="391"/>
      <c r="B366" s="139"/>
      <c r="C366" s="127"/>
      <c r="D366" s="158"/>
      <c r="E366" s="127"/>
      <c r="F366" s="127"/>
    </row>
    <row r="367" spans="1:6" ht="36.75" customHeight="1" x14ac:dyDescent="0.2">
      <c r="A367" s="391"/>
      <c r="B367" s="139"/>
      <c r="C367" s="127"/>
      <c r="D367" s="158"/>
      <c r="E367" s="127"/>
      <c r="F367" s="127"/>
    </row>
    <row r="368" spans="1:6" ht="36.75" customHeight="1" x14ac:dyDescent="0.2">
      <c r="A368" s="392"/>
      <c r="B368" s="139"/>
      <c r="C368" s="127"/>
      <c r="D368" s="158"/>
      <c r="E368" s="127"/>
      <c r="F368" s="127"/>
    </row>
    <row r="369" spans="1:6" ht="36.75" customHeight="1" x14ac:dyDescent="0.2">
      <c r="A369" s="390" t="str">
        <f>'ACCS 2020'!C97</f>
        <v>Construir el diagnóstico de riesgos del Instituto Técnico Rafael García Herreros.</v>
      </c>
      <c r="B369" s="131" t="s">
        <v>855</v>
      </c>
      <c r="C369" s="158" t="s">
        <v>474</v>
      </c>
      <c r="D369" s="148" t="s">
        <v>659</v>
      </c>
      <c r="E369" s="145">
        <v>43899</v>
      </c>
      <c r="F369" s="145">
        <v>43920</v>
      </c>
    </row>
    <row r="370" spans="1:6" ht="36.75" customHeight="1" x14ac:dyDescent="0.2">
      <c r="A370" s="391"/>
      <c r="B370" s="139" t="s">
        <v>967</v>
      </c>
      <c r="C370" s="158" t="s">
        <v>474</v>
      </c>
      <c r="D370" s="148" t="s">
        <v>659</v>
      </c>
      <c r="E370" s="145">
        <v>43899</v>
      </c>
      <c r="F370" s="145">
        <v>43920</v>
      </c>
    </row>
    <row r="371" spans="1:6" ht="36.75" customHeight="1" x14ac:dyDescent="0.2">
      <c r="A371" s="391"/>
      <c r="B371" s="139"/>
      <c r="C371" s="127"/>
      <c r="D371" s="158"/>
      <c r="E371" s="127"/>
      <c r="F371" s="127"/>
    </row>
    <row r="372" spans="1:6" ht="36.75" customHeight="1" x14ac:dyDescent="0.2">
      <c r="A372" s="392"/>
      <c r="B372" s="139"/>
      <c r="C372" s="127"/>
      <c r="D372" s="158"/>
      <c r="E372" s="127"/>
      <c r="F372" s="127"/>
    </row>
    <row r="373" spans="1:6" ht="36.75" customHeight="1" x14ac:dyDescent="0.2">
      <c r="A373" s="390" t="str">
        <f>'ACCS 2020'!C98</f>
        <v>Organizar y clasificar la información sobre los riesgos recolectada.</v>
      </c>
      <c r="B373" s="139" t="s">
        <v>970</v>
      </c>
      <c r="C373" s="127" t="s">
        <v>977</v>
      </c>
      <c r="D373" s="148" t="s">
        <v>648</v>
      </c>
      <c r="E373" s="145">
        <v>43920</v>
      </c>
      <c r="F373" s="145">
        <v>43994</v>
      </c>
    </row>
    <row r="374" spans="1:6" ht="36.75" customHeight="1" x14ac:dyDescent="0.2">
      <c r="A374" s="391"/>
      <c r="B374" s="139" t="s">
        <v>971</v>
      </c>
      <c r="C374" s="127" t="s">
        <v>977</v>
      </c>
      <c r="D374" s="148" t="s">
        <v>648</v>
      </c>
      <c r="E374" s="145">
        <v>43920</v>
      </c>
      <c r="F374" s="145">
        <v>43994</v>
      </c>
    </row>
    <row r="375" spans="1:6" ht="36.75" customHeight="1" x14ac:dyDescent="0.2">
      <c r="A375" s="391"/>
      <c r="B375" s="139"/>
      <c r="C375" s="127"/>
      <c r="D375" s="158"/>
      <c r="E375" s="127"/>
      <c r="F375" s="127"/>
    </row>
    <row r="376" spans="1:6" ht="36.75" customHeight="1" x14ac:dyDescent="0.2">
      <c r="A376" s="392"/>
      <c r="B376" s="139"/>
      <c r="C376" s="127"/>
      <c r="D376" s="158"/>
      <c r="E376" s="127"/>
      <c r="F376" s="127"/>
    </row>
    <row r="377" spans="1:6" ht="36.75" customHeight="1" x14ac:dyDescent="0.2">
      <c r="A377" s="390" t="str">
        <f>'ACCS 2020'!C99</f>
        <v>Diseñar el plan de acción del PEGIR.</v>
      </c>
      <c r="B377" s="139" t="s">
        <v>1174</v>
      </c>
      <c r="C377" s="127" t="s">
        <v>977</v>
      </c>
      <c r="D377" s="148" t="s">
        <v>648</v>
      </c>
      <c r="E377" s="145">
        <v>43920</v>
      </c>
      <c r="F377" s="145">
        <v>43994</v>
      </c>
    </row>
    <row r="378" spans="1:6" ht="36.75" customHeight="1" x14ac:dyDescent="0.2">
      <c r="A378" s="391"/>
      <c r="B378" s="139"/>
      <c r="C378" s="127"/>
      <c r="D378" s="158"/>
      <c r="E378" s="127"/>
      <c r="F378" s="127"/>
    </row>
    <row r="379" spans="1:6" ht="36.75" customHeight="1" x14ac:dyDescent="0.2">
      <c r="A379" s="391"/>
      <c r="B379" s="139"/>
      <c r="C379" s="127"/>
      <c r="D379" s="158"/>
      <c r="E379" s="127"/>
      <c r="F379" s="127"/>
    </row>
    <row r="380" spans="1:6" ht="36.75" customHeight="1" x14ac:dyDescent="0.2">
      <c r="A380" s="392"/>
      <c r="B380" s="139"/>
      <c r="C380" s="127"/>
      <c r="D380" s="158"/>
      <c r="E380" s="127"/>
      <c r="F380" s="127"/>
    </row>
    <row r="381" spans="1:6" ht="36.75" customHeight="1" x14ac:dyDescent="0.2">
      <c r="A381" s="390" t="str">
        <f>'ACCS 2020'!C100</f>
        <v>Socializar plan de acción del PEGIR.</v>
      </c>
      <c r="B381" s="139" t="s">
        <v>972</v>
      </c>
      <c r="C381" s="127" t="s">
        <v>977</v>
      </c>
      <c r="D381" s="148" t="s">
        <v>648</v>
      </c>
      <c r="E381" s="145">
        <v>43920</v>
      </c>
      <c r="F381" s="145">
        <v>43994</v>
      </c>
    </row>
    <row r="382" spans="1:6" ht="36.75" customHeight="1" x14ac:dyDescent="0.2">
      <c r="A382" s="391"/>
      <c r="B382" s="139" t="s">
        <v>973</v>
      </c>
      <c r="C382" s="127" t="s">
        <v>977</v>
      </c>
      <c r="D382" s="148" t="s">
        <v>648</v>
      </c>
      <c r="E382" s="145">
        <v>43920</v>
      </c>
      <c r="F382" s="145">
        <v>43994</v>
      </c>
    </row>
    <row r="383" spans="1:6" ht="36.75" customHeight="1" x14ac:dyDescent="0.2">
      <c r="A383" s="391"/>
      <c r="B383" s="139"/>
      <c r="C383" s="127"/>
      <c r="D383" s="158"/>
      <c r="E383" s="127"/>
      <c r="F383" s="127"/>
    </row>
    <row r="384" spans="1:6" ht="36.75" customHeight="1" x14ac:dyDescent="0.2">
      <c r="A384" s="392"/>
      <c r="B384" s="139"/>
      <c r="C384" s="127"/>
      <c r="D384" s="158"/>
      <c r="E384" s="127"/>
      <c r="F384" s="127"/>
    </row>
    <row r="385" spans="1:6" ht="36.75" customHeight="1" x14ac:dyDescent="0.2">
      <c r="A385" s="393" t="str">
        <f>'ACCS 2020'!C101</f>
        <v>Construir el PEGIR.</v>
      </c>
      <c r="B385" s="139" t="s">
        <v>1161</v>
      </c>
      <c r="C385" s="127" t="s">
        <v>977</v>
      </c>
      <c r="D385" s="148" t="s">
        <v>648</v>
      </c>
      <c r="E385" s="145">
        <v>43994</v>
      </c>
      <c r="F385" s="145">
        <v>44134</v>
      </c>
    </row>
    <row r="386" spans="1:6" ht="36.75" customHeight="1" x14ac:dyDescent="0.2">
      <c r="A386" s="393"/>
      <c r="B386" s="139" t="s">
        <v>974</v>
      </c>
      <c r="C386" s="127" t="s">
        <v>977</v>
      </c>
      <c r="D386" s="148" t="s">
        <v>648</v>
      </c>
      <c r="E386" s="145">
        <v>43994</v>
      </c>
      <c r="F386" s="145">
        <v>44134</v>
      </c>
    </row>
    <row r="387" spans="1:6" ht="36.75" customHeight="1" x14ac:dyDescent="0.2">
      <c r="A387" s="393"/>
      <c r="B387" s="139" t="s">
        <v>975</v>
      </c>
      <c r="C387" s="127" t="s">
        <v>977</v>
      </c>
      <c r="D387" s="148" t="s">
        <v>648</v>
      </c>
      <c r="E387" s="145">
        <v>43994</v>
      </c>
      <c r="F387" s="145">
        <v>44134</v>
      </c>
    </row>
    <row r="388" spans="1:6" ht="36.75" customHeight="1" x14ac:dyDescent="0.2">
      <c r="A388" s="393"/>
      <c r="B388" s="139"/>
      <c r="C388" s="127"/>
      <c r="D388" s="158"/>
      <c r="E388" s="127"/>
      <c r="F388" s="127"/>
    </row>
  </sheetData>
  <sheetProtection selectLockedCells="1"/>
  <mergeCells count="97">
    <mergeCell ref="A2:F2"/>
    <mergeCell ref="A341:A344"/>
    <mergeCell ref="A345:A348"/>
    <mergeCell ref="A349:A352"/>
    <mergeCell ref="A353:A356"/>
    <mergeCell ref="A337:A340"/>
    <mergeCell ref="A293:A296"/>
    <mergeCell ref="A297:A300"/>
    <mergeCell ref="A301:A304"/>
    <mergeCell ref="A305:A308"/>
    <mergeCell ref="A309:A312"/>
    <mergeCell ref="A313:A316"/>
    <mergeCell ref="A317:A320"/>
    <mergeCell ref="A321:A324"/>
    <mergeCell ref="A325:A328"/>
    <mergeCell ref="A329:A332"/>
    <mergeCell ref="A357:A360"/>
    <mergeCell ref="A385:A388"/>
    <mergeCell ref="A361:A364"/>
    <mergeCell ref="A365:A368"/>
    <mergeCell ref="A369:A372"/>
    <mergeCell ref="A373:A376"/>
    <mergeCell ref="A377:A380"/>
    <mergeCell ref="A381:A384"/>
    <mergeCell ref="A333:A336"/>
    <mergeCell ref="A273:A276"/>
    <mergeCell ref="A277:A280"/>
    <mergeCell ref="A281:A284"/>
    <mergeCell ref="A285:A288"/>
    <mergeCell ref="A269:A272"/>
    <mergeCell ref="A289:A292"/>
    <mergeCell ref="A13: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8"/>
    <mergeCell ref="A109:A112"/>
    <mergeCell ref="A113:A116"/>
    <mergeCell ref="A125:A128"/>
    <mergeCell ref="A133:A136"/>
    <mergeCell ref="A145:A148"/>
    <mergeCell ref="A117:A120"/>
    <mergeCell ref="A121:A124"/>
    <mergeCell ref="A129:A132"/>
    <mergeCell ref="A137:A140"/>
    <mergeCell ref="A141:A144"/>
    <mergeCell ref="A181:A184"/>
    <mergeCell ref="A185:A188"/>
    <mergeCell ref="A189:A192"/>
    <mergeCell ref="A193:A196"/>
    <mergeCell ref="A217:A220"/>
    <mergeCell ref="A149:A152"/>
    <mergeCell ref="A153:A156"/>
    <mergeCell ref="A157:A160"/>
    <mergeCell ref="A161:A164"/>
    <mergeCell ref="A165:A168"/>
    <mergeCell ref="A5:A8"/>
    <mergeCell ref="A9:A12"/>
    <mergeCell ref="A241:A244"/>
    <mergeCell ref="A197:A200"/>
    <mergeCell ref="A201:A204"/>
    <mergeCell ref="A205:A208"/>
    <mergeCell ref="A209:A212"/>
    <mergeCell ref="A229:A232"/>
    <mergeCell ref="A213:A216"/>
    <mergeCell ref="A233:A236"/>
    <mergeCell ref="A237:A240"/>
    <mergeCell ref="A169:A172"/>
    <mergeCell ref="A225:A228"/>
    <mergeCell ref="A173:A176"/>
    <mergeCell ref="A177:A180"/>
    <mergeCell ref="A221:A224"/>
    <mergeCell ref="A245:A248"/>
    <mergeCell ref="A249:A252"/>
    <mergeCell ref="A253:A256"/>
    <mergeCell ref="A265:A268"/>
    <mergeCell ref="A257:A260"/>
    <mergeCell ref="A261:A264"/>
  </mergeCells>
  <phoneticPr fontId="15" type="noConversion"/>
  <hyperlinks>
    <hyperlink ref="D5" r:id="rId1"/>
    <hyperlink ref="D17" r:id="rId2"/>
    <hyperlink ref="D18" r:id="rId3"/>
    <hyperlink ref="D22" r:id="rId4"/>
    <hyperlink ref="D25" r:id="rId5"/>
    <hyperlink ref="D26" r:id="rId6"/>
    <hyperlink ref="D29" r:id="rId7"/>
    <hyperlink ref="D30" r:id="rId8"/>
    <hyperlink ref="D33" r:id="rId9"/>
    <hyperlink ref="D34" r:id="rId10"/>
    <hyperlink ref="D35" r:id="rId11"/>
    <hyperlink ref="D36" r:id="rId12"/>
    <hyperlink ref="D37" r:id="rId13"/>
    <hyperlink ref="D38" r:id="rId14"/>
    <hyperlink ref="D41" r:id="rId15"/>
    <hyperlink ref="D6" r:id="rId16"/>
    <hyperlink ref="D9" r:id="rId17"/>
    <hyperlink ref="D10" r:id="rId18"/>
    <hyperlink ref="D13" r:id="rId19"/>
    <hyperlink ref="D14" r:id="rId20"/>
    <hyperlink ref="D21" r:id="rId21"/>
    <hyperlink ref="D31" r:id="rId22"/>
    <hyperlink ref="D42" r:id="rId23"/>
    <hyperlink ref="D45" r:id="rId24"/>
    <hyperlink ref="D46" r:id="rId25"/>
    <hyperlink ref="D49" r:id="rId26"/>
    <hyperlink ref="D50" r:id="rId27"/>
    <hyperlink ref="D51" r:id="rId28"/>
    <hyperlink ref="D43" r:id="rId29"/>
    <hyperlink ref="D53" r:id="rId30"/>
    <hyperlink ref="D54" r:id="rId31"/>
    <hyperlink ref="D57" r:id="rId32"/>
    <hyperlink ref="D58" r:id="rId33"/>
    <hyperlink ref="D59" r:id="rId34"/>
    <hyperlink ref="D66" r:id="rId35"/>
    <hyperlink ref="D67" r:id="rId36"/>
    <hyperlink ref="D69" r:id="rId37"/>
    <hyperlink ref="D70:D71" r:id="rId38" display="itrghrural@gmail.com"/>
    <hyperlink ref="D74" r:id="rId39"/>
    <hyperlink ref="D73" r:id="rId40"/>
    <hyperlink ref="D77" r:id="rId41"/>
    <hyperlink ref="D78" r:id="rId42"/>
    <hyperlink ref="D81" r:id="rId43"/>
    <hyperlink ref="D82" r:id="rId44"/>
    <hyperlink ref="D85" r:id="rId45"/>
    <hyperlink ref="D86" r:id="rId46"/>
    <hyperlink ref="D89" r:id="rId47"/>
    <hyperlink ref="D90" r:id="rId48"/>
    <hyperlink ref="D93" r:id="rId49"/>
    <hyperlink ref="D94" r:id="rId50"/>
    <hyperlink ref="D97" r:id="rId51"/>
    <hyperlink ref="D98" r:id="rId52"/>
    <hyperlink ref="D101:D102" r:id="rId53" display="colrafaelgarciaherreros_rural@semcucuta.gov.co"/>
    <hyperlink ref="D105:D106" r:id="rId54" display="colrafaelgarciaherreros_rural@semcucuta.gov.co"/>
    <hyperlink ref="D109:D110" r:id="rId55" display="colrafaelgarciaherreros_rural@semcucuta.gov.co"/>
    <hyperlink ref="D109" r:id="rId56"/>
    <hyperlink ref="D113" r:id="rId57"/>
    <hyperlink ref="D114" r:id="rId58"/>
    <hyperlink ref="D129" r:id="rId59"/>
    <hyperlink ref="D130" r:id="rId60"/>
    <hyperlink ref="D133" r:id="rId61"/>
    <hyperlink ref="D134" r:id="rId62"/>
    <hyperlink ref="D135" r:id="rId63"/>
    <hyperlink ref="D137" r:id="rId64"/>
    <hyperlink ref="D138" r:id="rId65"/>
    <hyperlink ref="D141" r:id="rId66"/>
    <hyperlink ref="D142" r:id="rId67"/>
    <hyperlink ref="D145" r:id="rId68"/>
    <hyperlink ref="D146" r:id="rId69"/>
    <hyperlink ref="D173" r:id="rId70"/>
    <hyperlink ref="D174" r:id="rId71"/>
    <hyperlink ref="D177" r:id="rId72"/>
    <hyperlink ref="D178" r:id="rId73"/>
    <hyperlink ref="D193" r:id="rId74"/>
    <hyperlink ref="D194" r:id="rId75"/>
    <hyperlink ref="D197" r:id="rId76"/>
    <hyperlink ref="D198" r:id="rId77"/>
    <hyperlink ref="D201" r:id="rId78"/>
    <hyperlink ref="D202" r:id="rId79"/>
    <hyperlink ref="D205:D206" r:id="rId80" display="colrafaelgarciaherreros_rural@semcucuta.gov.co"/>
    <hyperlink ref="D209:D210" r:id="rId81" display="colrafaelgarciaherreros_rural@semcucuta.gov.co"/>
    <hyperlink ref="D213" r:id="rId82"/>
    <hyperlink ref="D214" r:id="rId83"/>
    <hyperlink ref="D215" r:id="rId84"/>
    <hyperlink ref="D216" r:id="rId85"/>
    <hyperlink ref="D217" r:id="rId86"/>
    <hyperlink ref="D218" r:id="rId87"/>
    <hyperlink ref="D221" r:id="rId88"/>
    <hyperlink ref="D222" r:id="rId89"/>
    <hyperlink ref="D225" r:id="rId90"/>
    <hyperlink ref="D226" r:id="rId91"/>
    <hyperlink ref="D227" r:id="rId92"/>
    <hyperlink ref="D257" r:id="rId93"/>
    <hyperlink ref="D258" r:id="rId94"/>
    <hyperlink ref="D229" r:id="rId95"/>
    <hyperlink ref="D230" r:id="rId96"/>
    <hyperlink ref="D233" r:id="rId97"/>
    <hyperlink ref="D234" r:id="rId98"/>
    <hyperlink ref="D237" r:id="rId99"/>
    <hyperlink ref="D238" r:id="rId100"/>
    <hyperlink ref="D241" r:id="rId101"/>
    <hyperlink ref="D242" r:id="rId102"/>
    <hyperlink ref="D245" r:id="rId103"/>
    <hyperlink ref="D246" r:id="rId104"/>
    <hyperlink ref="D249:D250" r:id="rId105" display="colrafaelgarciaherreros_rural@semcucuta.gov.co"/>
    <hyperlink ref="D253" r:id="rId106"/>
    <hyperlink ref="D254" r:id="rId107"/>
    <hyperlink ref="D261" r:id="rId108"/>
    <hyperlink ref="D265" r:id="rId109"/>
    <hyperlink ref="D266" r:id="rId110"/>
    <hyperlink ref="D269" r:id="rId111"/>
    <hyperlink ref="D270" r:id="rId112"/>
    <hyperlink ref="D273" r:id="rId113"/>
    <hyperlink ref="D274" r:id="rId114"/>
    <hyperlink ref="D277" r:id="rId115"/>
    <hyperlink ref="D278" r:id="rId116"/>
    <hyperlink ref="D279" r:id="rId117"/>
    <hyperlink ref="D280" r:id="rId118"/>
    <hyperlink ref="D281" r:id="rId119"/>
    <hyperlink ref="D282" r:id="rId120"/>
    <hyperlink ref="D285" r:id="rId121"/>
    <hyperlink ref="D286" r:id="rId122"/>
    <hyperlink ref="D289" r:id="rId123"/>
    <hyperlink ref="D290" r:id="rId124"/>
    <hyperlink ref="D293" r:id="rId125"/>
    <hyperlink ref="D297" r:id="rId126"/>
    <hyperlink ref="D298" r:id="rId127"/>
    <hyperlink ref="D301" r:id="rId128"/>
    <hyperlink ref="D302" r:id="rId129"/>
    <hyperlink ref="D305" r:id="rId130"/>
    <hyperlink ref="D306" r:id="rId131"/>
    <hyperlink ref="D309" r:id="rId132"/>
    <hyperlink ref="D310" r:id="rId133"/>
    <hyperlink ref="D313" r:id="rId134"/>
    <hyperlink ref="D314" r:id="rId135"/>
    <hyperlink ref="D317" r:id="rId136"/>
    <hyperlink ref="D318" r:id="rId137"/>
    <hyperlink ref="D321" r:id="rId138"/>
    <hyperlink ref="D322" r:id="rId139"/>
    <hyperlink ref="D323" r:id="rId140"/>
    <hyperlink ref="D325" r:id="rId141"/>
    <hyperlink ref="D326" r:id="rId142"/>
    <hyperlink ref="D329" r:id="rId143"/>
    <hyperlink ref="D330" r:id="rId144"/>
    <hyperlink ref="D331" r:id="rId145"/>
    <hyperlink ref="D333" r:id="rId146"/>
    <hyperlink ref="D334" r:id="rId147"/>
    <hyperlink ref="D337" r:id="rId148"/>
    <hyperlink ref="D338" r:id="rId149"/>
    <hyperlink ref="D341" r:id="rId150"/>
    <hyperlink ref="D342" r:id="rId151"/>
    <hyperlink ref="D345" r:id="rId152"/>
    <hyperlink ref="D346" r:id="rId153"/>
    <hyperlink ref="D349" r:id="rId154"/>
    <hyperlink ref="D350" r:id="rId155"/>
    <hyperlink ref="D353" r:id="rId156"/>
    <hyperlink ref="D357" r:id="rId157"/>
    <hyperlink ref="D361" r:id="rId158"/>
    <hyperlink ref="D362" r:id="rId159"/>
    <hyperlink ref="D365" r:id="rId160"/>
    <hyperlink ref="D369" r:id="rId161"/>
    <hyperlink ref="D370" r:id="rId162"/>
    <hyperlink ref="D373" r:id="rId163"/>
    <hyperlink ref="D374" r:id="rId164"/>
    <hyperlink ref="D377" r:id="rId165"/>
    <hyperlink ref="D381" r:id="rId166"/>
    <hyperlink ref="D382" r:id="rId167"/>
    <hyperlink ref="D385" r:id="rId168"/>
    <hyperlink ref="D386" r:id="rId169"/>
    <hyperlink ref="D387" r:id="rId170"/>
  </hyperlinks>
  <pageMargins left="0.7" right="0.7" top="0.75" bottom="0.75" header="0.3" footer="0.3"/>
  <pageSetup orientation="portrait" r:id="rId171"/>
  <legacyDrawing r:id="rId17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7" tint="0.39997558519241921"/>
  </sheetPr>
  <dimension ref="A2:J177"/>
  <sheetViews>
    <sheetView zoomScale="80" zoomScaleNormal="80" workbookViewId="0">
      <selection activeCell="C8" sqref="C8"/>
    </sheetView>
  </sheetViews>
  <sheetFormatPr baseColWidth="10" defaultColWidth="9.28515625" defaultRowHeight="10.199999999999999" x14ac:dyDescent="0.2"/>
  <cols>
    <col min="1" max="1" width="45.85546875" style="34" customWidth="1"/>
    <col min="2" max="2" width="39.28515625" style="34" customWidth="1"/>
    <col min="3" max="3" width="40.7109375" style="34" customWidth="1"/>
    <col min="4" max="4" width="34" style="83" customWidth="1"/>
    <col min="5" max="5" width="20" style="83" customWidth="1"/>
    <col min="6" max="6" width="26.7109375" style="83" customWidth="1"/>
    <col min="7" max="7" width="29.7109375" style="87" customWidth="1"/>
    <col min="8" max="8" width="40.7109375" style="83" customWidth="1"/>
    <col min="9" max="9" width="39.42578125" style="83" customWidth="1"/>
    <col min="10" max="10" width="9.28515625" style="34"/>
  </cols>
  <sheetData>
    <row r="2" spans="1:10" ht="13.8" x14ac:dyDescent="0.25">
      <c r="A2" s="389" t="s">
        <v>1178</v>
      </c>
      <c r="B2" s="389"/>
      <c r="C2" s="389"/>
      <c r="D2" s="389"/>
      <c r="E2" s="389"/>
      <c r="F2" s="389"/>
      <c r="G2" s="389"/>
      <c r="H2" s="389"/>
      <c r="I2" s="389"/>
    </row>
    <row r="4" spans="1:10" ht="10.8" thickBot="1" x14ac:dyDescent="0.25"/>
    <row r="5" spans="1:10" s="31" customFormat="1" ht="51.75" customHeight="1" thickBot="1" x14ac:dyDescent="0.25">
      <c r="A5" s="161" t="s">
        <v>107</v>
      </c>
      <c r="B5" s="162" t="s">
        <v>602</v>
      </c>
      <c r="C5" s="42" t="s">
        <v>603</v>
      </c>
      <c r="D5" s="42" t="s">
        <v>117</v>
      </c>
      <c r="E5" s="42" t="s">
        <v>149</v>
      </c>
      <c r="F5" s="42" t="s">
        <v>150</v>
      </c>
      <c r="G5" s="88" t="s">
        <v>227</v>
      </c>
      <c r="H5" s="42" t="s">
        <v>201</v>
      </c>
      <c r="I5" s="163" t="s">
        <v>228</v>
      </c>
      <c r="J5" s="78"/>
    </row>
    <row r="6" spans="1:10" s="78" customFormat="1" ht="25.2" customHeight="1" x14ac:dyDescent="0.2">
      <c r="A6" s="400" t="str">
        <f>OBJS!D5</f>
        <v>Socializar el enfoque pedagógico estructurado en el PEI</v>
      </c>
      <c r="B6" s="401" t="str">
        <f>MET_IND!E5</f>
        <v>Dar a conocer el enfoque pedagógico a los estudiantes.</v>
      </c>
      <c r="C6" s="159" t="s">
        <v>1179</v>
      </c>
      <c r="D6" s="160" t="s">
        <v>1183</v>
      </c>
      <c r="E6" s="90">
        <v>44287</v>
      </c>
      <c r="F6" s="90">
        <v>44316</v>
      </c>
      <c r="G6" s="89">
        <v>0</v>
      </c>
      <c r="H6" s="144" t="s">
        <v>620</v>
      </c>
      <c r="I6" s="144" t="s">
        <v>621</v>
      </c>
    </row>
    <row r="7" spans="1:10" s="78" customFormat="1" ht="19.8" customHeight="1" x14ac:dyDescent="0.2">
      <c r="A7" s="405"/>
      <c r="B7" s="402"/>
      <c r="C7" s="141" t="s">
        <v>1180</v>
      </c>
      <c r="D7" s="79" t="s">
        <v>1183</v>
      </c>
      <c r="E7" s="90">
        <v>44317</v>
      </c>
      <c r="F7" s="90">
        <v>44347</v>
      </c>
      <c r="G7" s="89">
        <v>0</v>
      </c>
      <c r="H7" s="144" t="s">
        <v>620</v>
      </c>
      <c r="I7" s="144" t="s">
        <v>621</v>
      </c>
    </row>
    <row r="8" spans="1:10" s="78" customFormat="1" ht="28.8" customHeight="1" x14ac:dyDescent="0.2">
      <c r="A8" s="405"/>
      <c r="B8" s="402"/>
      <c r="C8" s="141" t="s">
        <v>1181</v>
      </c>
      <c r="D8" s="79" t="s">
        <v>1183</v>
      </c>
      <c r="E8" s="90">
        <v>44348</v>
      </c>
      <c r="F8" s="90">
        <v>44408</v>
      </c>
      <c r="G8" s="89">
        <v>0</v>
      </c>
      <c r="H8" s="144" t="s">
        <v>620</v>
      </c>
      <c r="I8" s="144" t="s">
        <v>621</v>
      </c>
    </row>
    <row r="9" spans="1:10" s="78" customFormat="1" ht="30" customHeight="1" x14ac:dyDescent="0.2">
      <c r="A9" s="405"/>
      <c r="B9" s="402"/>
      <c r="C9" s="141" t="s">
        <v>1182</v>
      </c>
      <c r="D9" s="79" t="s">
        <v>1183</v>
      </c>
      <c r="E9" s="90">
        <v>44409</v>
      </c>
      <c r="F9" s="90">
        <v>44530</v>
      </c>
      <c r="G9" s="89">
        <v>0</v>
      </c>
      <c r="H9" s="144" t="s">
        <v>620</v>
      </c>
      <c r="I9" s="144" t="s">
        <v>621</v>
      </c>
    </row>
    <row r="10" spans="1:10" s="78" customFormat="1" ht="40.799999999999997" customHeight="1" x14ac:dyDescent="0.2">
      <c r="A10" s="405" t="str">
        <f>OBJS!D6</f>
        <v>Crear el nuevo Enfoque Pedagógico Institucional basado en la práctica docente y la realidad del sector</v>
      </c>
      <c r="B10" s="402" t="str">
        <f>MET_IND!E6</f>
        <v>Analizar el proceso del aula en relación con la realidad del sector.</v>
      </c>
      <c r="C10" s="141" t="s">
        <v>1184</v>
      </c>
      <c r="D10" s="79" t="s">
        <v>1183</v>
      </c>
      <c r="E10" s="90">
        <v>44256</v>
      </c>
      <c r="F10" s="90">
        <v>44316</v>
      </c>
      <c r="G10" s="89">
        <v>0</v>
      </c>
      <c r="H10" s="144" t="s">
        <v>620</v>
      </c>
      <c r="I10" s="144" t="s">
        <v>621</v>
      </c>
    </row>
    <row r="11" spans="1:10" s="78" customFormat="1" ht="40.200000000000003" customHeight="1" x14ac:dyDescent="0.2">
      <c r="A11" s="405"/>
      <c r="B11" s="402"/>
      <c r="C11" s="141" t="s">
        <v>1185</v>
      </c>
      <c r="D11" s="84" t="s">
        <v>635</v>
      </c>
      <c r="E11" s="90">
        <v>44228</v>
      </c>
      <c r="F11" s="90">
        <v>44530</v>
      </c>
      <c r="G11" s="89">
        <v>0</v>
      </c>
      <c r="H11" s="144" t="s">
        <v>620</v>
      </c>
      <c r="I11" s="144" t="s">
        <v>621</v>
      </c>
    </row>
    <row r="12" spans="1:10" s="78" customFormat="1" ht="46.2" customHeight="1" x14ac:dyDescent="0.2">
      <c r="A12" s="405"/>
      <c r="B12" s="402"/>
      <c r="C12" s="141" t="s">
        <v>1257</v>
      </c>
      <c r="D12" s="79" t="s">
        <v>668</v>
      </c>
      <c r="E12" s="90">
        <v>44208</v>
      </c>
      <c r="F12" s="90">
        <v>44408</v>
      </c>
      <c r="G12" s="89">
        <v>0</v>
      </c>
      <c r="H12" s="144" t="s">
        <v>620</v>
      </c>
      <c r="I12" s="144" t="s">
        <v>621</v>
      </c>
    </row>
    <row r="13" spans="1:10" s="78" customFormat="1" ht="33.6" customHeight="1" x14ac:dyDescent="0.2">
      <c r="A13" s="405"/>
      <c r="B13" s="402"/>
      <c r="C13" s="141" t="s">
        <v>633</v>
      </c>
      <c r="D13" s="84" t="s">
        <v>635</v>
      </c>
      <c r="E13" s="90">
        <v>44228</v>
      </c>
      <c r="F13" s="90">
        <v>44530</v>
      </c>
      <c r="G13" s="89">
        <v>0</v>
      </c>
      <c r="H13" s="144" t="s">
        <v>620</v>
      </c>
      <c r="I13" s="144" t="s">
        <v>621</v>
      </c>
    </row>
    <row r="14" spans="1:10" s="34" customFormat="1" ht="43.5" customHeight="1" x14ac:dyDescent="0.2">
      <c r="A14" s="398" t="str">
        <f>OBJS!D7</f>
        <v>Usar las actividades extracurriculares como mecanismo de conexión con el estado de ánimo para el disfrute del aprendizaje.</v>
      </c>
      <c r="B14" s="403" t="str">
        <f>MET_IND!E7</f>
        <v>Evaluar el impacto de las actividades programadas retroalimentando el proceso.</v>
      </c>
      <c r="C14" s="141" t="s">
        <v>1258</v>
      </c>
      <c r="D14" s="84" t="s">
        <v>635</v>
      </c>
      <c r="E14" s="90">
        <v>44208</v>
      </c>
      <c r="F14" s="90">
        <v>44286</v>
      </c>
      <c r="G14" s="89">
        <v>0</v>
      </c>
      <c r="H14" s="144" t="s">
        <v>620</v>
      </c>
      <c r="I14" s="144" t="s">
        <v>621</v>
      </c>
    </row>
    <row r="15" spans="1:10" s="34" customFormat="1" ht="43.5" customHeight="1" x14ac:dyDescent="0.2">
      <c r="A15" s="399"/>
      <c r="B15" s="403"/>
      <c r="C15" s="141" t="s">
        <v>1189</v>
      </c>
      <c r="D15" s="84" t="s">
        <v>578</v>
      </c>
      <c r="E15" s="90">
        <v>44228</v>
      </c>
      <c r="F15" s="90">
        <v>44530</v>
      </c>
      <c r="G15" s="89">
        <v>0</v>
      </c>
      <c r="H15" s="144" t="s">
        <v>620</v>
      </c>
      <c r="I15" s="144" t="s">
        <v>621</v>
      </c>
    </row>
    <row r="16" spans="1:10" s="34" customFormat="1" ht="43.5" customHeight="1" x14ac:dyDescent="0.2">
      <c r="A16" s="399"/>
      <c r="B16" s="403"/>
      <c r="C16" s="141" t="s">
        <v>617</v>
      </c>
      <c r="D16" s="84" t="s">
        <v>578</v>
      </c>
      <c r="E16" s="90">
        <v>44228</v>
      </c>
      <c r="F16" s="90">
        <v>44530</v>
      </c>
      <c r="G16" s="89">
        <v>0</v>
      </c>
      <c r="H16" s="144" t="s">
        <v>620</v>
      </c>
      <c r="I16" s="144" t="s">
        <v>621</v>
      </c>
    </row>
    <row r="17" spans="1:9" s="34" customFormat="1" ht="58.2" customHeight="1" x14ac:dyDescent="0.2">
      <c r="A17" s="400"/>
      <c r="B17" s="404"/>
      <c r="C17" s="141" t="s">
        <v>1188</v>
      </c>
      <c r="D17" s="84" t="s">
        <v>1227</v>
      </c>
      <c r="E17" s="90">
        <v>44228</v>
      </c>
      <c r="F17" s="90">
        <v>44530</v>
      </c>
      <c r="G17" s="89">
        <v>2000000</v>
      </c>
      <c r="H17" s="144" t="s">
        <v>676</v>
      </c>
      <c r="I17" s="144" t="s">
        <v>1253</v>
      </c>
    </row>
    <row r="18" spans="1:9" s="34" customFormat="1" ht="43.5" customHeight="1" x14ac:dyDescent="0.2">
      <c r="A18" s="398" t="str">
        <f>OBJS!D8</f>
        <v>Construir un modelo de incentivos que impacte positivamente en los estudiantes generando el interés por el  aprendizaje.</v>
      </c>
      <c r="B18" s="403" t="str">
        <f>MET_IND!E8</f>
        <v>Identificar el impacto generado por el modelo de incentivos realizando los ajustes correspondientes.</v>
      </c>
      <c r="C18" s="141" t="s">
        <v>612</v>
      </c>
      <c r="D18" s="84" t="s">
        <v>635</v>
      </c>
      <c r="E18" s="90">
        <v>44256</v>
      </c>
      <c r="F18" s="90">
        <v>44316</v>
      </c>
      <c r="G18" s="89">
        <v>0</v>
      </c>
      <c r="H18" s="144" t="s">
        <v>620</v>
      </c>
      <c r="I18" s="144" t="s">
        <v>621</v>
      </c>
    </row>
    <row r="19" spans="1:9" s="34" customFormat="1" ht="43.5" customHeight="1" x14ac:dyDescent="0.2">
      <c r="A19" s="399"/>
      <c r="B19" s="403"/>
      <c r="C19" s="141" t="s">
        <v>655</v>
      </c>
      <c r="D19" s="84" t="s">
        <v>578</v>
      </c>
      <c r="E19" s="90">
        <v>44256</v>
      </c>
      <c r="F19" s="90">
        <v>44316</v>
      </c>
      <c r="G19" s="89">
        <v>0</v>
      </c>
      <c r="H19" s="144" t="s">
        <v>620</v>
      </c>
      <c r="I19" s="144" t="s">
        <v>621</v>
      </c>
    </row>
    <row r="20" spans="1:9" s="34" customFormat="1" ht="43.5" customHeight="1" x14ac:dyDescent="0.2">
      <c r="A20" s="399"/>
      <c r="B20" s="403"/>
      <c r="C20" s="141" t="s">
        <v>656</v>
      </c>
      <c r="D20" s="84" t="s">
        <v>1183</v>
      </c>
      <c r="E20" s="90">
        <v>44256</v>
      </c>
      <c r="F20" s="90">
        <v>44316</v>
      </c>
      <c r="G20" s="89">
        <v>0</v>
      </c>
      <c r="H20" s="144" t="s">
        <v>620</v>
      </c>
      <c r="I20" s="144" t="s">
        <v>621</v>
      </c>
    </row>
    <row r="21" spans="1:9" s="34" customFormat="1" ht="43.5" customHeight="1" x14ac:dyDescent="0.2">
      <c r="A21" s="400"/>
      <c r="B21" s="404"/>
      <c r="C21" s="141" t="s">
        <v>654</v>
      </c>
      <c r="D21" s="84" t="s">
        <v>668</v>
      </c>
      <c r="E21" s="90">
        <v>44287</v>
      </c>
      <c r="F21" s="90">
        <v>44530</v>
      </c>
      <c r="G21" s="89">
        <v>2000000</v>
      </c>
      <c r="H21" s="144" t="s">
        <v>676</v>
      </c>
      <c r="I21" s="144" t="s">
        <v>677</v>
      </c>
    </row>
    <row r="22" spans="1:9" s="34" customFormat="1" ht="43.5" customHeight="1" x14ac:dyDescent="0.2">
      <c r="A22" s="398" t="str">
        <f>OBJS!D9</f>
        <v>Identificar el sector productivo presente en el contexto de la Institución.</v>
      </c>
      <c r="B22" s="403" t="str">
        <f>MET_IND!E9</f>
        <v>Identificar las empresas basados en las necesidades de la institución.</v>
      </c>
      <c r="C22" s="141" t="s">
        <v>615</v>
      </c>
      <c r="D22" s="79" t="s">
        <v>669</v>
      </c>
      <c r="E22" s="90">
        <v>44228</v>
      </c>
      <c r="F22" s="90">
        <v>44530</v>
      </c>
      <c r="G22" s="89">
        <v>0</v>
      </c>
      <c r="H22" s="144" t="s">
        <v>620</v>
      </c>
      <c r="I22" s="144" t="s">
        <v>621</v>
      </c>
    </row>
    <row r="23" spans="1:9" s="34" customFormat="1" ht="43.5" customHeight="1" x14ac:dyDescent="0.2">
      <c r="A23" s="399"/>
      <c r="B23" s="403"/>
      <c r="C23" s="141" t="s">
        <v>614</v>
      </c>
      <c r="D23" s="79" t="s">
        <v>1183</v>
      </c>
      <c r="E23" s="90">
        <v>44228</v>
      </c>
      <c r="F23" s="90">
        <v>44530</v>
      </c>
      <c r="G23" s="89">
        <v>200000</v>
      </c>
      <c r="H23" s="144" t="s">
        <v>676</v>
      </c>
      <c r="I23" s="144" t="s">
        <v>678</v>
      </c>
    </row>
    <row r="24" spans="1:9" s="34" customFormat="1" ht="43.5" customHeight="1" x14ac:dyDescent="0.2">
      <c r="A24" s="399"/>
      <c r="B24" s="403"/>
      <c r="C24" s="141" t="s">
        <v>613</v>
      </c>
      <c r="D24" s="79" t="s">
        <v>1183</v>
      </c>
      <c r="E24" s="90">
        <v>44228</v>
      </c>
      <c r="F24" s="90">
        <v>44530</v>
      </c>
      <c r="G24" s="89">
        <v>0</v>
      </c>
      <c r="H24" s="144" t="s">
        <v>620</v>
      </c>
      <c r="I24" s="144" t="s">
        <v>621</v>
      </c>
    </row>
    <row r="25" spans="1:9" s="34" customFormat="1" ht="43.5" customHeight="1" x14ac:dyDescent="0.2">
      <c r="A25" s="400"/>
      <c r="B25" s="404"/>
      <c r="C25" s="141" t="s">
        <v>753</v>
      </c>
      <c r="D25" s="79" t="s">
        <v>697</v>
      </c>
      <c r="E25" s="90">
        <v>44228</v>
      </c>
      <c r="F25" s="90">
        <v>44530</v>
      </c>
      <c r="G25" s="89">
        <v>100000</v>
      </c>
      <c r="H25" s="144" t="s">
        <v>676</v>
      </c>
      <c r="I25" s="144" t="s">
        <v>678</v>
      </c>
    </row>
    <row r="26" spans="1:9" s="34" customFormat="1" ht="43.5" customHeight="1" x14ac:dyDescent="0.2">
      <c r="A26" s="398" t="str">
        <f>OBJS!D10</f>
        <v>Establecer alianzas interinstitucional vinculando la Institución con el sector productivo.</v>
      </c>
      <c r="B26" s="403" t="str">
        <f>MET_IND!E10</f>
        <v>Vincular las empresas del sector con el proceso educativo.</v>
      </c>
      <c r="C26" s="141" t="s">
        <v>751</v>
      </c>
      <c r="D26" s="79" t="s">
        <v>697</v>
      </c>
      <c r="E26" s="90">
        <v>44228</v>
      </c>
      <c r="F26" s="90">
        <v>44530</v>
      </c>
      <c r="G26" s="89">
        <v>0</v>
      </c>
      <c r="H26" s="144" t="s">
        <v>620</v>
      </c>
      <c r="I26" s="144" t="s">
        <v>621</v>
      </c>
    </row>
    <row r="27" spans="1:9" s="34" customFormat="1" ht="43.5" customHeight="1" x14ac:dyDescent="0.2">
      <c r="A27" s="399"/>
      <c r="B27" s="403"/>
      <c r="C27" s="141" t="s">
        <v>750</v>
      </c>
      <c r="D27" s="84" t="s">
        <v>1186</v>
      </c>
      <c r="E27" s="90">
        <v>44228</v>
      </c>
      <c r="F27" s="90">
        <v>44530</v>
      </c>
      <c r="G27" s="89">
        <v>0</v>
      </c>
      <c r="H27" s="144" t="s">
        <v>620</v>
      </c>
      <c r="I27" s="144" t="s">
        <v>621</v>
      </c>
    </row>
    <row r="28" spans="1:9" s="34" customFormat="1" ht="43.5" customHeight="1" x14ac:dyDescent="0.2">
      <c r="A28" s="399"/>
      <c r="B28" s="403"/>
      <c r="C28" s="141" t="s">
        <v>749</v>
      </c>
      <c r="D28" s="79" t="s">
        <v>697</v>
      </c>
      <c r="E28" s="90">
        <v>44228</v>
      </c>
      <c r="F28" s="90">
        <v>44530</v>
      </c>
      <c r="G28" s="89">
        <v>100000</v>
      </c>
      <c r="H28" s="144" t="s">
        <v>676</v>
      </c>
      <c r="I28" s="144" t="s">
        <v>678</v>
      </c>
    </row>
    <row r="29" spans="1:9" s="34" customFormat="1" ht="43.5" customHeight="1" x14ac:dyDescent="0.2">
      <c r="A29" s="400"/>
      <c r="B29" s="404"/>
      <c r="C29" s="141" t="s">
        <v>754</v>
      </c>
      <c r="D29" s="84" t="s">
        <v>669</v>
      </c>
      <c r="E29" s="90">
        <v>44228</v>
      </c>
      <c r="F29" s="90">
        <v>44530</v>
      </c>
      <c r="G29" s="89">
        <v>0</v>
      </c>
      <c r="H29" s="144" t="s">
        <v>620</v>
      </c>
      <c r="I29" s="144" t="s">
        <v>621</v>
      </c>
    </row>
    <row r="30" spans="1:9" s="34" customFormat="1" ht="43.5" customHeight="1" x14ac:dyDescent="0.2">
      <c r="A30" s="398" t="str">
        <f>OBJS!D11</f>
        <v>Socializar la metodología establecida en el PEI.</v>
      </c>
      <c r="B30" s="403" t="str">
        <f>MET_IND!E11</f>
        <v xml:space="preserve">Presentar la metodología establecida en el PEI con los  estudiantes.  </v>
      </c>
      <c r="C30" s="141" t="s">
        <v>1187</v>
      </c>
      <c r="D30" s="84" t="s">
        <v>1183</v>
      </c>
      <c r="E30" s="90">
        <v>44208</v>
      </c>
      <c r="F30" s="90">
        <v>44408</v>
      </c>
      <c r="G30" s="89">
        <v>0</v>
      </c>
      <c r="H30" s="144" t="s">
        <v>620</v>
      </c>
      <c r="I30" s="156" t="s">
        <v>621</v>
      </c>
    </row>
    <row r="31" spans="1:9" s="34" customFormat="1" ht="43.5" customHeight="1" x14ac:dyDescent="0.2">
      <c r="A31" s="399"/>
      <c r="B31" s="403"/>
      <c r="C31" s="141" t="s">
        <v>1160</v>
      </c>
      <c r="D31" s="84" t="s">
        <v>1183</v>
      </c>
      <c r="E31" s="90">
        <v>44208</v>
      </c>
      <c r="F31" s="90">
        <v>44408</v>
      </c>
      <c r="G31" s="89">
        <v>0</v>
      </c>
      <c r="H31" s="144" t="s">
        <v>620</v>
      </c>
      <c r="I31" s="156" t="s">
        <v>621</v>
      </c>
    </row>
    <row r="32" spans="1:9" s="34" customFormat="1" ht="43.5" customHeight="1" x14ac:dyDescent="0.2">
      <c r="A32" s="399"/>
      <c r="B32" s="403"/>
      <c r="C32" s="141" t="s">
        <v>771</v>
      </c>
      <c r="D32" s="84" t="s">
        <v>635</v>
      </c>
      <c r="E32" s="90">
        <v>44208</v>
      </c>
      <c r="F32" s="90">
        <v>44408</v>
      </c>
      <c r="G32" s="89">
        <v>0</v>
      </c>
      <c r="H32" s="144" t="s">
        <v>620</v>
      </c>
      <c r="I32" s="156" t="s">
        <v>621</v>
      </c>
    </row>
    <row r="33" spans="1:9" s="34" customFormat="1" ht="43.5" customHeight="1" x14ac:dyDescent="0.2">
      <c r="A33" s="400"/>
      <c r="B33" s="404"/>
      <c r="C33" s="141" t="s">
        <v>1190</v>
      </c>
      <c r="D33" s="84" t="s">
        <v>1183</v>
      </c>
      <c r="E33" s="90">
        <v>44208</v>
      </c>
      <c r="F33" s="90">
        <v>44408</v>
      </c>
      <c r="G33" s="89">
        <v>0</v>
      </c>
      <c r="H33" s="144" t="s">
        <v>620</v>
      </c>
      <c r="I33" s="144" t="s">
        <v>621</v>
      </c>
    </row>
    <row r="34" spans="1:9" s="34" customFormat="1" ht="43.5" customHeight="1" x14ac:dyDescent="0.2">
      <c r="A34" s="398" t="str">
        <f>OBJS!D12</f>
        <v>Identificar las estrategias metodológicas utilizadas por los docentes durante el desarrollo de las clases, la evaluación y la recuperación.</v>
      </c>
      <c r="B34" s="403" t="str">
        <f>MET_IND!E12</f>
        <v>Evaluar los estilos de enseñanza aprendizaje utilizados por los docentes en la práctica educativa en concordancia con el PEI.</v>
      </c>
      <c r="C34" s="141" t="s">
        <v>784</v>
      </c>
      <c r="D34" s="84" t="s">
        <v>635</v>
      </c>
      <c r="E34" s="90">
        <v>44208</v>
      </c>
      <c r="F34" s="90">
        <v>44408</v>
      </c>
      <c r="G34" s="89">
        <v>0</v>
      </c>
      <c r="H34" s="144" t="s">
        <v>620</v>
      </c>
      <c r="I34" s="144" t="s">
        <v>621</v>
      </c>
    </row>
    <row r="35" spans="1:9" s="34" customFormat="1" ht="43.5" customHeight="1" x14ac:dyDescent="0.2">
      <c r="A35" s="399"/>
      <c r="B35" s="403"/>
      <c r="C35" s="141" t="s">
        <v>777</v>
      </c>
      <c r="D35" s="84" t="s">
        <v>635</v>
      </c>
      <c r="E35" s="90">
        <v>44208</v>
      </c>
      <c r="F35" s="90">
        <v>44408</v>
      </c>
      <c r="G35" s="89">
        <v>0</v>
      </c>
      <c r="H35" s="144" t="s">
        <v>620</v>
      </c>
      <c r="I35" s="144" t="s">
        <v>621</v>
      </c>
    </row>
    <row r="36" spans="1:9" s="34" customFormat="1" ht="43.5" customHeight="1" x14ac:dyDescent="0.2">
      <c r="A36" s="399"/>
      <c r="B36" s="403"/>
      <c r="C36" s="141" t="s">
        <v>778</v>
      </c>
      <c r="D36" s="84" t="s">
        <v>635</v>
      </c>
      <c r="E36" s="90">
        <v>44208</v>
      </c>
      <c r="F36" s="90">
        <v>44408</v>
      </c>
      <c r="G36" s="89">
        <v>0</v>
      </c>
      <c r="H36" s="144" t="s">
        <v>620</v>
      </c>
      <c r="I36" s="144" t="s">
        <v>621</v>
      </c>
    </row>
    <row r="37" spans="1:9" s="34" customFormat="1" ht="43.5" customHeight="1" x14ac:dyDescent="0.2">
      <c r="A37" s="400"/>
      <c r="B37" s="404"/>
      <c r="C37" s="141" t="s">
        <v>779</v>
      </c>
      <c r="D37" s="84" t="s">
        <v>635</v>
      </c>
      <c r="E37" s="90">
        <v>44208</v>
      </c>
      <c r="F37" s="90">
        <v>44408</v>
      </c>
      <c r="G37" s="89">
        <v>0</v>
      </c>
      <c r="H37" s="144" t="s">
        <v>620</v>
      </c>
      <c r="I37" s="144" t="s">
        <v>621</v>
      </c>
    </row>
    <row r="38" spans="1:9" s="34" customFormat="1" ht="43.5" customHeight="1" x14ac:dyDescent="0.2">
      <c r="A38" s="398" t="str">
        <f>OBJS!D13</f>
        <v>Organizar las áreas y los proyectos transversales.</v>
      </c>
      <c r="B38" s="403" t="str">
        <f>MET_IND!E13</f>
        <v>Complementar los planes de área, de aula y proyectos pedagógicos.</v>
      </c>
      <c r="C38" s="141" t="s">
        <v>1191</v>
      </c>
      <c r="D38" s="84" t="s">
        <v>635</v>
      </c>
      <c r="E38" s="90">
        <v>44208</v>
      </c>
      <c r="F38" s="90">
        <v>44285</v>
      </c>
      <c r="G38" s="89">
        <v>0</v>
      </c>
      <c r="H38" s="144" t="s">
        <v>620</v>
      </c>
      <c r="I38" s="144" t="s">
        <v>621</v>
      </c>
    </row>
    <row r="39" spans="1:9" s="34" customFormat="1" ht="43.5" customHeight="1" x14ac:dyDescent="0.2">
      <c r="A39" s="399"/>
      <c r="B39" s="403"/>
      <c r="C39" s="141" t="s">
        <v>1192</v>
      </c>
      <c r="D39" s="84" t="s">
        <v>635</v>
      </c>
      <c r="E39" s="90">
        <v>44287</v>
      </c>
      <c r="F39" s="90">
        <v>44316</v>
      </c>
      <c r="G39" s="89">
        <v>0</v>
      </c>
      <c r="H39" s="144" t="s">
        <v>620</v>
      </c>
      <c r="I39" s="144" t="s">
        <v>621</v>
      </c>
    </row>
    <row r="40" spans="1:9" s="34" customFormat="1" ht="43.5" customHeight="1" x14ac:dyDescent="0.2">
      <c r="A40" s="399"/>
      <c r="B40" s="403"/>
      <c r="C40" s="141" t="s">
        <v>1193</v>
      </c>
      <c r="D40" s="84" t="s">
        <v>474</v>
      </c>
      <c r="E40" s="90">
        <v>44287</v>
      </c>
      <c r="F40" s="90">
        <v>44316</v>
      </c>
      <c r="G40" s="89">
        <v>0</v>
      </c>
      <c r="H40" s="144" t="s">
        <v>620</v>
      </c>
      <c r="I40" s="144" t="s">
        <v>621</v>
      </c>
    </row>
    <row r="41" spans="1:9" s="34" customFormat="1" ht="43.5" customHeight="1" x14ac:dyDescent="0.2">
      <c r="A41" s="400"/>
      <c r="B41" s="404"/>
      <c r="C41" s="141" t="s">
        <v>1194</v>
      </c>
      <c r="D41" s="84" t="s">
        <v>1195</v>
      </c>
      <c r="E41" s="90">
        <v>44287</v>
      </c>
      <c r="F41" s="90">
        <v>44316</v>
      </c>
      <c r="G41" s="89">
        <v>0</v>
      </c>
      <c r="H41" s="144" t="s">
        <v>620</v>
      </c>
      <c r="I41" s="144" t="s">
        <v>621</v>
      </c>
    </row>
    <row r="42" spans="1:9" s="34" customFormat="1" ht="43.5" customHeight="1" x14ac:dyDescent="0.2">
      <c r="A42" s="398" t="str">
        <f>OBJS!D14</f>
        <v>Establecer un plan de acción que permita la verificación de la ejecución de los planes de área y proyectos transversales.</v>
      </c>
      <c r="B42" s="403" t="str">
        <f>MET_IND!E14</f>
        <v>Realizar mejoras a los planes y proyectos.</v>
      </c>
      <c r="C42" s="141" t="s">
        <v>787</v>
      </c>
      <c r="D42" s="84" t="s">
        <v>635</v>
      </c>
      <c r="E42" s="90">
        <v>44287</v>
      </c>
      <c r="F42" s="90">
        <v>44530</v>
      </c>
      <c r="G42" s="89">
        <v>0</v>
      </c>
      <c r="H42" s="144" t="s">
        <v>620</v>
      </c>
      <c r="I42" s="144" t="s">
        <v>621</v>
      </c>
    </row>
    <row r="43" spans="1:9" s="34" customFormat="1" ht="43.5" customHeight="1" x14ac:dyDescent="0.2">
      <c r="A43" s="399"/>
      <c r="B43" s="403"/>
      <c r="C43" s="141" t="s">
        <v>785</v>
      </c>
      <c r="D43" s="84" t="s">
        <v>635</v>
      </c>
      <c r="E43" s="90">
        <v>44287</v>
      </c>
      <c r="F43" s="90">
        <v>44530</v>
      </c>
      <c r="G43" s="89">
        <v>0</v>
      </c>
      <c r="H43" s="144" t="s">
        <v>620</v>
      </c>
      <c r="I43" s="144" t="s">
        <v>621</v>
      </c>
    </row>
    <row r="44" spans="1:9" s="34" customFormat="1" ht="43.5" customHeight="1" x14ac:dyDescent="0.2">
      <c r="A44" s="399"/>
      <c r="B44" s="403"/>
      <c r="C44" s="141" t="s">
        <v>786</v>
      </c>
      <c r="D44" s="84" t="s">
        <v>635</v>
      </c>
      <c r="E44" s="90">
        <v>44287</v>
      </c>
      <c r="F44" s="90">
        <v>44530</v>
      </c>
      <c r="G44" s="89">
        <v>0</v>
      </c>
      <c r="H44" s="144" t="s">
        <v>620</v>
      </c>
      <c r="I44" s="144" t="s">
        <v>621</v>
      </c>
    </row>
    <row r="45" spans="1:9" s="34" customFormat="1" ht="43.5" customHeight="1" x14ac:dyDescent="0.2">
      <c r="A45" s="400"/>
      <c r="B45" s="404"/>
      <c r="C45" s="141" t="s">
        <v>788</v>
      </c>
      <c r="D45" s="84" t="s">
        <v>635</v>
      </c>
      <c r="E45" s="90">
        <v>44287</v>
      </c>
      <c r="F45" s="90">
        <v>44530</v>
      </c>
      <c r="G45" s="89">
        <v>0</v>
      </c>
      <c r="H45" s="144" t="s">
        <v>620</v>
      </c>
      <c r="I45" s="144" t="s">
        <v>621</v>
      </c>
    </row>
    <row r="46" spans="1:9" s="34" customFormat="1" ht="43.5" customHeight="1" x14ac:dyDescent="0.2">
      <c r="A46" s="398" t="str">
        <f>OBJS!D15</f>
        <v>Revisar los resultados por periodos diseñando el respectivo plan de mejoramiento.</v>
      </c>
      <c r="B46" s="403" t="str">
        <f>MET_IND!E15</f>
        <v>Realizar seguimiento a las estrategias planteadas para el mejoramiento del desempeño académico de los estudiantes por periodo.</v>
      </c>
      <c r="C46" s="141" t="s">
        <v>797</v>
      </c>
      <c r="D46" s="84" t="s">
        <v>635</v>
      </c>
      <c r="E46" s="90">
        <v>44287</v>
      </c>
      <c r="F46" s="90">
        <v>44530</v>
      </c>
      <c r="G46" s="89">
        <v>0</v>
      </c>
      <c r="H46" s="144" t="s">
        <v>620</v>
      </c>
      <c r="I46" s="144" t="s">
        <v>621</v>
      </c>
    </row>
    <row r="47" spans="1:9" s="34" customFormat="1" ht="43.5" customHeight="1" x14ac:dyDescent="0.2">
      <c r="A47" s="399"/>
      <c r="B47" s="403"/>
      <c r="C47" s="141" t="s">
        <v>790</v>
      </c>
      <c r="D47" s="84" t="s">
        <v>635</v>
      </c>
      <c r="E47" s="90">
        <v>44287</v>
      </c>
      <c r="F47" s="90">
        <v>44530</v>
      </c>
      <c r="G47" s="89">
        <v>0</v>
      </c>
      <c r="H47" s="144" t="s">
        <v>620</v>
      </c>
      <c r="I47" s="144" t="s">
        <v>621</v>
      </c>
    </row>
    <row r="48" spans="1:9" s="34" customFormat="1" ht="43.5" customHeight="1" x14ac:dyDescent="0.2">
      <c r="A48" s="399"/>
      <c r="B48" s="403"/>
      <c r="C48" s="141" t="s">
        <v>798</v>
      </c>
      <c r="D48" s="84" t="s">
        <v>474</v>
      </c>
      <c r="E48" s="90">
        <v>44287</v>
      </c>
      <c r="F48" s="90">
        <v>44530</v>
      </c>
      <c r="G48" s="89">
        <v>0</v>
      </c>
      <c r="H48" s="144" t="s">
        <v>620</v>
      </c>
      <c r="I48" s="144" t="s">
        <v>621</v>
      </c>
    </row>
    <row r="49" spans="1:9" s="34" customFormat="1" ht="43.5" customHeight="1" x14ac:dyDescent="0.2">
      <c r="A49" s="400"/>
      <c r="B49" s="404"/>
      <c r="C49" s="141" t="s">
        <v>791</v>
      </c>
      <c r="D49" s="84" t="s">
        <v>474</v>
      </c>
      <c r="E49" s="90">
        <v>44287</v>
      </c>
      <c r="F49" s="90">
        <v>44530</v>
      </c>
      <c r="G49" s="89">
        <v>0</v>
      </c>
      <c r="H49" s="144" t="s">
        <v>620</v>
      </c>
      <c r="I49" s="144" t="s">
        <v>621</v>
      </c>
    </row>
    <row r="50" spans="1:9" s="34" customFormat="1" ht="43.5" customHeight="1" x14ac:dyDescent="0.2">
      <c r="A50" s="398" t="str">
        <f>OBJS!D16</f>
        <v>Analizar los resultados anuales con base a las evaluaciones externas e internas planteando posibles soluciones.</v>
      </c>
      <c r="B50" s="403" t="str">
        <f>MET_IND!E16</f>
        <v>Comparar los resultados de año anterior con el presente.</v>
      </c>
      <c r="C50" s="141" t="s">
        <v>793</v>
      </c>
      <c r="D50" s="84" t="s">
        <v>635</v>
      </c>
      <c r="E50" s="90">
        <v>44228</v>
      </c>
      <c r="F50" s="90">
        <v>44224</v>
      </c>
      <c r="G50" s="89">
        <v>0</v>
      </c>
      <c r="H50" s="144" t="s">
        <v>620</v>
      </c>
      <c r="I50" s="144" t="s">
        <v>621</v>
      </c>
    </row>
    <row r="51" spans="1:9" s="34" customFormat="1" ht="43.5" customHeight="1" x14ac:dyDescent="0.2">
      <c r="A51" s="399"/>
      <c r="B51" s="403"/>
      <c r="C51" s="141" t="s">
        <v>794</v>
      </c>
      <c r="D51" s="84" t="s">
        <v>635</v>
      </c>
      <c r="E51" s="90">
        <v>44228</v>
      </c>
      <c r="F51" s="90">
        <v>44224</v>
      </c>
      <c r="G51" s="89">
        <v>0</v>
      </c>
      <c r="H51" s="144" t="s">
        <v>620</v>
      </c>
      <c r="I51" s="144" t="s">
        <v>621</v>
      </c>
    </row>
    <row r="52" spans="1:9" s="34" customFormat="1" ht="43.5" customHeight="1" x14ac:dyDescent="0.2">
      <c r="A52" s="399"/>
      <c r="B52" s="403"/>
      <c r="C52" s="141" t="s">
        <v>795</v>
      </c>
      <c r="D52" s="84" t="s">
        <v>635</v>
      </c>
      <c r="E52" s="90">
        <v>44256</v>
      </c>
      <c r="F52" s="90">
        <v>44408</v>
      </c>
      <c r="G52" s="89">
        <v>0</v>
      </c>
      <c r="H52" s="144" t="s">
        <v>620</v>
      </c>
      <c r="I52" s="144" t="s">
        <v>621</v>
      </c>
    </row>
    <row r="53" spans="1:9" s="34" customFormat="1" ht="43.5" customHeight="1" x14ac:dyDescent="0.2">
      <c r="A53" s="400"/>
      <c r="B53" s="404"/>
      <c r="C53" s="141" t="s">
        <v>796</v>
      </c>
      <c r="D53" s="84" t="s">
        <v>474</v>
      </c>
      <c r="E53" s="90">
        <v>44287</v>
      </c>
      <c r="F53" s="90">
        <v>44530</v>
      </c>
      <c r="G53" s="89">
        <v>2000000</v>
      </c>
      <c r="H53" s="144" t="s">
        <v>676</v>
      </c>
      <c r="I53" s="144" t="s">
        <v>799</v>
      </c>
    </row>
    <row r="54" spans="1:9" s="34" customFormat="1" ht="43.5" customHeight="1" x14ac:dyDescent="0.2">
      <c r="A54" s="398" t="str">
        <f>OBJS!D17</f>
        <v>Identificar los elementos y/o materiales pedagógicos necesarios para el mejoramiento de la calidad educativa.</v>
      </c>
      <c r="B54" s="403" t="str">
        <f>MET_IND!E17</f>
        <v>Establecer fecha y formato de solicitud de recursos y materiales pedagógicos.</v>
      </c>
      <c r="C54" s="141" t="s">
        <v>801</v>
      </c>
      <c r="D54" s="84" t="s">
        <v>474</v>
      </c>
      <c r="E54" s="90">
        <v>44256</v>
      </c>
      <c r="F54" s="90">
        <v>44408</v>
      </c>
      <c r="G54" s="89">
        <v>0</v>
      </c>
      <c r="H54" s="144" t="s">
        <v>620</v>
      </c>
      <c r="I54" s="144" t="s">
        <v>621</v>
      </c>
    </row>
    <row r="55" spans="1:9" s="34" customFormat="1" ht="43.5" customHeight="1" x14ac:dyDescent="0.2">
      <c r="A55" s="399"/>
      <c r="B55" s="403"/>
      <c r="C55" s="141" t="s">
        <v>800</v>
      </c>
      <c r="D55" s="84" t="s">
        <v>474</v>
      </c>
      <c r="E55" s="90">
        <v>44256</v>
      </c>
      <c r="F55" s="90">
        <v>44408</v>
      </c>
      <c r="G55" s="89">
        <v>0</v>
      </c>
      <c r="H55" s="144" t="s">
        <v>620</v>
      </c>
      <c r="I55" s="144" t="s">
        <v>621</v>
      </c>
    </row>
    <row r="56" spans="1:9" s="34" customFormat="1" ht="43.5" customHeight="1" x14ac:dyDescent="0.2">
      <c r="A56" s="399"/>
      <c r="B56" s="403"/>
      <c r="C56" s="141" t="s">
        <v>802</v>
      </c>
      <c r="D56" s="84" t="s">
        <v>1183</v>
      </c>
      <c r="E56" s="90">
        <v>44256</v>
      </c>
      <c r="F56" s="90">
        <v>44408</v>
      </c>
      <c r="G56" s="89">
        <v>0</v>
      </c>
      <c r="H56" s="144" t="s">
        <v>620</v>
      </c>
      <c r="I56" s="144" t="s">
        <v>621</v>
      </c>
    </row>
    <row r="57" spans="1:9" s="34" customFormat="1" ht="43.5" customHeight="1" x14ac:dyDescent="0.2">
      <c r="A57" s="400"/>
      <c r="B57" s="404"/>
      <c r="C57" s="141" t="s">
        <v>805</v>
      </c>
      <c r="D57" s="84" t="s">
        <v>1183</v>
      </c>
      <c r="E57" s="90">
        <v>44256</v>
      </c>
      <c r="F57" s="90">
        <v>44408</v>
      </c>
      <c r="G57" s="89">
        <v>0</v>
      </c>
      <c r="H57" s="144" t="s">
        <v>620</v>
      </c>
      <c r="I57" s="144" t="s">
        <v>621</v>
      </c>
    </row>
    <row r="58" spans="1:9" s="34" customFormat="1" ht="43.5" customHeight="1" x14ac:dyDescent="0.2">
      <c r="A58" s="398" t="str">
        <f>OBJS!D18</f>
        <v>Gestionar con entidades gubernamentales y no gubernamentales, apoyo para la adquisición de material didáctico y tecnológico.</v>
      </c>
      <c r="B58" s="403" t="str">
        <f>MET_IND!E18</f>
        <v>Proponer a las entidades del Estado y no gubernamentales la vinculación con la Institución a través de la donación de material didáctico y tecnológico.</v>
      </c>
      <c r="C58" s="141" t="s">
        <v>806</v>
      </c>
      <c r="D58" s="84" t="s">
        <v>1183</v>
      </c>
      <c r="E58" s="90">
        <v>44256</v>
      </c>
      <c r="F58" s="90">
        <v>44408</v>
      </c>
      <c r="G58" s="89">
        <v>0</v>
      </c>
      <c r="H58" s="144" t="s">
        <v>620</v>
      </c>
      <c r="I58" s="144" t="s">
        <v>621</v>
      </c>
    </row>
    <row r="59" spans="1:9" s="34" customFormat="1" ht="43.5" customHeight="1" x14ac:dyDescent="0.2">
      <c r="A59" s="399"/>
      <c r="B59" s="403"/>
      <c r="C59" s="141" t="s">
        <v>807</v>
      </c>
      <c r="D59" s="84" t="s">
        <v>1183</v>
      </c>
      <c r="E59" s="90">
        <v>44256</v>
      </c>
      <c r="F59" s="90">
        <v>44408</v>
      </c>
      <c r="G59" s="89">
        <v>0</v>
      </c>
      <c r="H59" s="144" t="s">
        <v>620</v>
      </c>
      <c r="I59" s="144" t="s">
        <v>621</v>
      </c>
    </row>
    <row r="60" spans="1:9" s="34" customFormat="1" ht="43.5" customHeight="1" x14ac:dyDescent="0.2">
      <c r="A60" s="399"/>
      <c r="B60" s="403"/>
      <c r="C60" s="141" t="s">
        <v>808</v>
      </c>
      <c r="D60" s="84" t="s">
        <v>668</v>
      </c>
      <c r="E60" s="90">
        <v>44256</v>
      </c>
      <c r="F60" s="90">
        <v>44408</v>
      </c>
      <c r="G60" s="89">
        <v>200000</v>
      </c>
      <c r="H60" s="144" t="s">
        <v>676</v>
      </c>
      <c r="I60" s="144" t="s">
        <v>678</v>
      </c>
    </row>
    <row r="61" spans="1:9" s="34" customFormat="1" ht="43.5" customHeight="1" x14ac:dyDescent="0.2">
      <c r="A61" s="400"/>
      <c r="B61" s="404"/>
      <c r="C61" s="141" t="s">
        <v>809</v>
      </c>
      <c r="D61" s="84" t="s">
        <v>1183</v>
      </c>
      <c r="E61" s="90">
        <v>44256</v>
      </c>
      <c r="F61" s="90">
        <v>44408</v>
      </c>
      <c r="G61" s="89">
        <v>0</v>
      </c>
      <c r="H61" s="144" t="s">
        <v>620</v>
      </c>
      <c r="I61" s="144" t="s">
        <v>621</v>
      </c>
    </row>
    <row r="62" spans="1:9" s="34" customFormat="1" ht="43.5" customHeight="1" x14ac:dyDescent="0.2">
      <c r="A62" s="398" t="str">
        <f>OBJS!D19</f>
        <v>Identificar periódicamente los estudiantes con bajo desempeño académico y diferentes falencias en el aula de clase.</v>
      </c>
      <c r="B62" s="403" t="str">
        <f>MET_IND!E19</f>
        <v>Involucrar al padre de familia de los estudiantes priorizados por el bajo rendimiento.</v>
      </c>
      <c r="C62" s="141" t="s">
        <v>810</v>
      </c>
      <c r="D62" s="84" t="s">
        <v>814</v>
      </c>
      <c r="E62" s="90">
        <v>44287</v>
      </c>
      <c r="F62" s="90">
        <v>44530</v>
      </c>
      <c r="G62" s="89">
        <v>0</v>
      </c>
      <c r="H62" s="144" t="s">
        <v>620</v>
      </c>
      <c r="I62" s="144" t="s">
        <v>621</v>
      </c>
    </row>
    <row r="63" spans="1:9" s="34" customFormat="1" ht="43.5" customHeight="1" x14ac:dyDescent="0.2">
      <c r="A63" s="399"/>
      <c r="B63" s="403"/>
      <c r="C63" s="141" t="s">
        <v>812</v>
      </c>
      <c r="D63" s="84" t="s">
        <v>814</v>
      </c>
      <c r="E63" s="90">
        <v>44287</v>
      </c>
      <c r="F63" s="90">
        <v>44530</v>
      </c>
      <c r="G63" s="89">
        <v>0</v>
      </c>
      <c r="H63" s="144" t="s">
        <v>620</v>
      </c>
      <c r="I63" s="144" t="s">
        <v>621</v>
      </c>
    </row>
    <row r="64" spans="1:9" s="34" customFormat="1" ht="43.5" customHeight="1" x14ac:dyDescent="0.2">
      <c r="A64" s="399"/>
      <c r="B64" s="403"/>
      <c r="C64" s="141" t="s">
        <v>1196</v>
      </c>
      <c r="D64" s="84" t="s">
        <v>814</v>
      </c>
      <c r="E64" s="90">
        <v>44287</v>
      </c>
      <c r="F64" s="90">
        <v>44530</v>
      </c>
      <c r="G64" s="89">
        <v>0</v>
      </c>
      <c r="H64" s="144" t="s">
        <v>620</v>
      </c>
      <c r="I64" s="144" t="s">
        <v>621</v>
      </c>
    </row>
    <row r="65" spans="1:9" s="34" customFormat="1" ht="43.5" customHeight="1" x14ac:dyDescent="0.2">
      <c r="A65" s="400"/>
      <c r="B65" s="404"/>
      <c r="C65" s="141" t="s">
        <v>1197</v>
      </c>
      <c r="D65" s="84" t="s">
        <v>814</v>
      </c>
      <c r="E65" s="90">
        <v>44287</v>
      </c>
      <c r="F65" s="90">
        <v>44530</v>
      </c>
      <c r="G65" s="89">
        <v>0</v>
      </c>
      <c r="H65" s="144" t="s">
        <v>620</v>
      </c>
      <c r="I65" s="144" t="s">
        <v>621</v>
      </c>
    </row>
    <row r="66" spans="1:9" s="34" customFormat="1" ht="43.5" customHeight="1" x14ac:dyDescent="0.2">
      <c r="A66" s="398" t="str">
        <f>OBJS!D20</f>
        <v>Definir las estrategias pedagógicas con docentes y directivos docentes implementándolas con los estudiantes con bajo desempeño.</v>
      </c>
      <c r="B66" s="403" t="str">
        <f>MET_IND!E20</f>
        <v>Realizar seguimiento a los estudiantes con bajo rendimiento inmersos en las estrategias planteadas.</v>
      </c>
      <c r="C66" s="141" t="s">
        <v>816</v>
      </c>
      <c r="D66" s="84" t="s">
        <v>814</v>
      </c>
      <c r="E66" s="90">
        <v>44287</v>
      </c>
      <c r="F66" s="90">
        <v>44530</v>
      </c>
      <c r="G66" s="89">
        <v>0</v>
      </c>
      <c r="H66" s="144" t="s">
        <v>620</v>
      </c>
      <c r="I66" s="144" t="s">
        <v>621</v>
      </c>
    </row>
    <row r="67" spans="1:9" s="34" customFormat="1" ht="43.5" customHeight="1" x14ac:dyDescent="0.2">
      <c r="A67" s="399"/>
      <c r="B67" s="403"/>
      <c r="C67" s="141" t="s">
        <v>817</v>
      </c>
      <c r="D67" s="84" t="s">
        <v>668</v>
      </c>
      <c r="E67" s="90">
        <v>44287</v>
      </c>
      <c r="F67" s="90">
        <v>44530</v>
      </c>
      <c r="G67" s="89">
        <v>0</v>
      </c>
      <c r="H67" s="144" t="s">
        <v>620</v>
      </c>
      <c r="I67" s="144" t="s">
        <v>621</v>
      </c>
    </row>
    <row r="68" spans="1:9" s="34" customFormat="1" ht="43.5" customHeight="1" x14ac:dyDescent="0.2">
      <c r="A68" s="399"/>
      <c r="B68" s="403"/>
      <c r="C68" s="141" t="s">
        <v>791</v>
      </c>
      <c r="D68" s="84" t="s">
        <v>818</v>
      </c>
      <c r="E68" s="90">
        <v>44287</v>
      </c>
      <c r="F68" s="90">
        <v>44530</v>
      </c>
      <c r="G68" s="89">
        <v>0</v>
      </c>
      <c r="H68" s="144" t="s">
        <v>620</v>
      </c>
      <c r="I68" s="144" t="s">
        <v>621</v>
      </c>
    </row>
    <row r="69" spans="1:9" s="34" customFormat="1" ht="43.5" customHeight="1" x14ac:dyDescent="0.2">
      <c r="A69" s="400"/>
      <c r="B69" s="404"/>
      <c r="C69" s="141" t="s">
        <v>819</v>
      </c>
      <c r="D69" s="84" t="s">
        <v>668</v>
      </c>
      <c r="E69" s="90">
        <v>44287</v>
      </c>
      <c r="F69" s="90">
        <v>44530</v>
      </c>
      <c r="G69" s="89">
        <v>0</v>
      </c>
      <c r="H69" s="144" t="s">
        <v>620</v>
      </c>
      <c r="I69" s="144" t="s">
        <v>621</v>
      </c>
    </row>
    <row r="70" spans="1:9" s="34" customFormat="1" ht="43.5" customHeight="1" x14ac:dyDescent="0.2">
      <c r="A70" s="398" t="str">
        <f>OBJS!D21</f>
        <v>Identificar y priorizar las necesidades latentes de los docentes y directivos a nivel intralaboral.</v>
      </c>
      <c r="B70" s="403" t="str">
        <f>MET_IND!E21</f>
        <v>Identificar si las necesidades de los maestros están estructurados en  el Programa de Bienestar Laboral.</v>
      </c>
      <c r="C70" s="141" t="s">
        <v>820</v>
      </c>
      <c r="D70" s="84" t="s">
        <v>1183</v>
      </c>
      <c r="E70" s="90">
        <v>44256</v>
      </c>
      <c r="F70" s="90">
        <v>44286</v>
      </c>
      <c r="G70" s="89">
        <v>0</v>
      </c>
      <c r="H70" s="144" t="s">
        <v>620</v>
      </c>
      <c r="I70" s="144" t="s">
        <v>621</v>
      </c>
    </row>
    <row r="71" spans="1:9" s="34" customFormat="1" ht="43.5" customHeight="1" x14ac:dyDescent="0.2">
      <c r="A71" s="399"/>
      <c r="B71" s="403"/>
      <c r="C71" s="141" t="s">
        <v>821</v>
      </c>
      <c r="D71" s="84" t="s">
        <v>1183</v>
      </c>
      <c r="E71" s="90">
        <v>44287</v>
      </c>
      <c r="F71" s="90">
        <v>44316</v>
      </c>
      <c r="G71" s="89">
        <v>0</v>
      </c>
      <c r="H71" s="144" t="s">
        <v>620</v>
      </c>
      <c r="I71" s="144" t="s">
        <v>621</v>
      </c>
    </row>
    <row r="72" spans="1:9" s="34" customFormat="1" ht="43.5" customHeight="1" x14ac:dyDescent="0.2">
      <c r="A72" s="399"/>
      <c r="B72" s="403"/>
      <c r="C72" s="141" t="s">
        <v>822</v>
      </c>
      <c r="D72" s="84" t="s">
        <v>1183</v>
      </c>
      <c r="E72" s="90">
        <v>44287</v>
      </c>
      <c r="F72" s="90">
        <v>44316</v>
      </c>
      <c r="G72" s="89">
        <v>0</v>
      </c>
      <c r="H72" s="144" t="s">
        <v>620</v>
      </c>
      <c r="I72" s="144" t="s">
        <v>621</v>
      </c>
    </row>
    <row r="73" spans="1:9" s="34" customFormat="1" ht="43.5" customHeight="1" x14ac:dyDescent="0.2">
      <c r="A73" s="400"/>
      <c r="B73" s="404"/>
      <c r="C73" s="141" t="s">
        <v>823</v>
      </c>
      <c r="D73" s="84" t="s">
        <v>1183</v>
      </c>
      <c r="E73" s="90">
        <v>44287</v>
      </c>
      <c r="F73" s="90">
        <v>44316</v>
      </c>
      <c r="G73" s="89">
        <v>0</v>
      </c>
      <c r="H73" s="144" t="s">
        <v>620</v>
      </c>
      <c r="I73" s="144" t="s">
        <v>621</v>
      </c>
    </row>
    <row r="74" spans="1:9" s="34" customFormat="1" ht="43.5" customHeight="1" x14ac:dyDescent="0.2">
      <c r="A74" s="398" t="str">
        <f>OBJS!D22</f>
        <v>Construir el programa de Bienestar Laboral.</v>
      </c>
      <c r="B74" s="403" t="str">
        <f>MET_IND!E22</f>
        <v>Aplicar el programa de Bienestar Laboral.</v>
      </c>
      <c r="C74" s="141" t="s">
        <v>824</v>
      </c>
      <c r="D74" s="84" t="s">
        <v>1183</v>
      </c>
      <c r="E74" s="90">
        <v>44287</v>
      </c>
      <c r="F74" s="90">
        <v>44316</v>
      </c>
      <c r="G74" s="89">
        <v>0</v>
      </c>
      <c r="H74" s="144" t="s">
        <v>620</v>
      </c>
      <c r="I74" s="144" t="s">
        <v>621</v>
      </c>
    </row>
    <row r="75" spans="1:9" s="34" customFormat="1" ht="43.5" customHeight="1" x14ac:dyDescent="0.2">
      <c r="A75" s="399"/>
      <c r="B75" s="403"/>
      <c r="C75" s="141" t="s">
        <v>825</v>
      </c>
      <c r="D75" s="84" t="s">
        <v>1183</v>
      </c>
      <c r="E75" s="90">
        <v>44317</v>
      </c>
      <c r="F75" s="90">
        <v>44347</v>
      </c>
      <c r="G75" s="89">
        <v>0</v>
      </c>
      <c r="H75" s="144" t="s">
        <v>620</v>
      </c>
      <c r="I75" s="144" t="s">
        <v>621</v>
      </c>
    </row>
    <row r="76" spans="1:9" s="34" customFormat="1" ht="43.5" customHeight="1" x14ac:dyDescent="0.2">
      <c r="A76" s="399"/>
      <c r="B76" s="403"/>
      <c r="C76" s="141" t="s">
        <v>826</v>
      </c>
      <c r="D76" s="84" t="s">
        <v>1183</v>
      </c>
      <c r="E76" s="90">
        <v>44348</v>
      </c>
      <c r="F76" s="90">
        <v>44408</v>
      </c>
      <c r="G76" s="89">
        <v>0</v>
      </c>
      <c r="H76" s="144" t="s">
        <v>620</v>
      </c>
      <c r="I76" s="144" t="s">
        <v>621</v>
      </c>
    </row>
    <row r="77" spans="1:9" s="34" customFormat="1" ht="43.5" customHeight="1" x14ac:dyDescent="0.2">
      <c r="A77" s="400"/>
      <c r="B77" s="404"/>
      <c r="C77" s="141" t="s">
        <v>827</v>
      </c>
      <c r="D77" s="84" t="s">
        <v>1183</v>
      </c>
      <c r="E77" s="90">
        <v>44409</v>
      </c>
      <c r="F77" s="90">
        <v>44530</v>
      </c>
      <c r="G77" s="89">
        <v>0</v>
      </c>
      <c r="H77" s="144" t="s">
        <v>620</v>
      </c>
      <c r="I77" s="144" t="s">
        <v>621</v>
      </c>
    </row>
    <row r="78" spans="1:9" s="34" customFormat="1" ht="43.5" customHeight="1" x14ac:dyDescent="0.2">
      <c r="A78" s="398" t="str">
        <f>OBJS!D23</f>
        <v>Identificar las actividades económicas y socioculturales del contexto.</v>
      </c>
      <c r="B78" s="403" t="str">
        <f>MET_IND!E23</f>
        <v>Rediseñar el "Contexto y Entorno Instituto Técnico Rafael García Herreros".</v>
      </c>
      <c r="C78" s="141" t="s">
        <v>934</v>
      </c>
      <c r="D78" s="84" t="s">
        <v>1183</v>
      </c>
      <c r="E78" s="90">
        <v>44256</v>
      </c>
      <c r="F78" s="90">
        <v>44316</v>
      </c>
      <c r="G78" s="89">
        <v>0</v>
      </c>
      <c r="H78" s="144" t="s">
        <v>620</v>
      </c>
      <c r="I78" s="144" t="s">
        <v>621</v>
      </c>
    </row>
    <row r="79" spans="1:9" s="34" customFormat="1" ht="43.5" customHeight="1" x14ac:dyDescent="0.2">
      <c r="A79" s="399"/>
      <c r="B79" s="403"/>
      <c r="C79" s="141" t="s">
        <v>828</v>
      </c>
      <c r="D79" s="84" t="s">
        <v>474</v>
      </c>
      <c r="E79" s="90">
        <v>44256</v>
      </c>
      <c r="F79" s="90">
        <v>44316</v>
      </c>
      <c r="G79" s="89">
        <v>0</v>
      </c>
      <c r="H79" s="144" t="s">
        <v>620</v>
      </c>
      <c r="I79" s="144" t="s">
        <v>621</v>
      </c>
    </row>
    <row r="80" spans="1:9" s="34" customFormat="1" ht="43.5" customHeight="1" x14ac:dyDescent="0.2">
      <c r="A80" s="399"/>
      <c r="B80" s="403"/>
      <c r="C80" s="141" t="s">
        <v>829</v>
      </c>
      <c r="D80" s="84" t="s">
        <v>1183</v>
      </c>
      <c r="E80" s="90">
        <v>44256</v>
      </c>
      <c r="F80" s="90">
        <v>44316</v>
      </c>
      <c r="G80" s="89">
        <v>0</v>
      </c>
      <c r="H80" s="144" t="s">
        <v>620</v>
      </c>
      <c r="I80" s="144" t="s">
        <v>621</v>
      </c>
    </row>
    <row r="81" spans="1:9" s="34" customFormat="1" ht="43.5" customHeight="1" x14ac:dyDescent="0.2">
      <c r="A81" s="400"/>
      <c r="B81" s="404"/>
      <c r="C81" s="141" t="s">
        <v>645</v>
      </c>
      <c r="D81" s="84" t="s">
        <v>1183</v>
      </c>
      <c r="E81" s="90">
        <v>44256</v>
      </c>
      <c r="F81" s="90">
        <v>44316</v>
      </c>
      <c r="G81" s="89">
        <v>0</v>
      </c>
      <c r="H81" s="144" t="s">
        <v>620</v>
      </c>
      <c r="I81" s="144" t="s">
        <v>621</v>
      </c>
    </row>
    <row r="82" spans="1:9" s="34" customFormat="1" ht="43.5" customHeight="1" x14ac:dyDescent="0.2">
      <c r="A82" s="398" t="str">
        <f>OBJS!D24</f>
        <v>Construir el plan de trabajo a nivel de áreas y de orientación escolar diseñando y fortaleciendo el proyecto de vida de los educandos.</v>
      </c>
      <c r="B82" s="403" t="str">
        <f>MET_IND!E24</f>
        <v>Desarrollar el proyecto "Mi vida tiene un propósito".</v>
      </c>
      <c r="C82" s="141" t="s">
        <v>832</v>
      </c>
      <c r="D82" s="84" t="s">
        <v>1183</v>
      </c>
      <c r="E82" s="90">
        <v>44256</v>
      </c>
      <c r="F82" s="90">
        <v>44316</v>
      </c>
      <c r="G82" s="89">
        <v>0</v>
      </c>
      <c r="H82" s="144" t="s">
        <v>620</v>
      </c>
      <c r="I82" s="144" t="s">
        <v>621</v>
      </c>
    </row>
    <row r="83" spans="1:9" s="34" customFormat="1" ht="43.5" customHeight="1" x14ac:dyDescent="0.2">
      <c r="A83" s="399"/>
      <c r="B83" s="403"/>
      <c r="C83" s="141" t="s">
        <v>1198</v>
      </c>
      <c r="D83" s="84" t="s">
        <v>1183</v>
      </c>
      <c r="E83" s="90">
        <v>44256</v>
      </c>
      <c r="F83" s="90">
        <v>44316</v>
      </c>
      <c r="G83" s="89">
        <v>0</v>
      </c>
      <c r="H83" s="144" t="s">
        <v>620</v>
      </c>
      <c r="I83" s="144" t="s">
        <v>621</v>
      </c>
    </row>
    <row r="84" spans="1:9" s="34" customFormat="1" ht="43.5" customHeight="1" x14ac:dyDescent="0.2">
      <c r="A84" s="399"/>
      <c r="B84" s="403"/>
      <c r="C84" s="141" t="s">
        <v>1199</v>
      </c>
      <c r="D84" s="84" t="s">
        <v>1183</v>
      </c>
      <c r="E84" s="90">
        <v>44256</v>
      </c>
      <c r="F84" s="90">
        <v>44316</v>
      </c>
      <c r="G84" s="89">
        <v>0</v>
      </c>
      <c r="H84" s="144" t="s">
        <v>620</v>
      </c>
      <c r="I84" s="144" t="s">
        <v>621</v>
      </c>
    </row>
    <row r="85" spans="1:9" s="34" customFormat="1" ht="43.5" customHeight="1" x14ac:dyDescent="0.2">
      <c r="A85" s="400"/>
      <c r="B85" s="404"/>
      <c r="C85" s="141" t="s">
        <v>831</v>
      </c>
      <c r="D85" s="84" t="s">
        <v>1183</v>
      </c>
      <c r="E85" s="90">
        <v>44256</v>
      </c>
      <c r="F85" s="90">
        <v>44316</v>
      </c>
      <c r="G85" s="89">
        <v>0</v>
      </c>
      <c r="H85" s="144" t="s">
        <v>620</v>
      </c>
      <c r="I85" s="144" t="s">
        <v>621</v>
      </c>
    </row>
    <row r="86" spans="1:9" s="34" customFormat="1" ht="43.5" customHeight="1" x14ac:dyDescent="0.2">
      <c r="A86" s="398" t="str">
        <f>OBJS!D25</f>
        <v>Establecer el cronograma de reuniones con padres de familia y/o acudientes.</v>
      </c>
      <c r="B86" s="403" t="str">
        <f>MET_IND!E25</f>
        <v>Establecer el plan de intervención basados en e diagnóstico del año anterior.</v>
      </c>
      <c r="C86" s="141" t="s">
        <v>840</v>
      </c>
      <c r="D86" s="84" t="s">
        <v>1183</v>
      </c>
      <c r="E86" s="90">
        <v>44256</v>
      </c>
      <c r="F86" s="90">
        <v>44530</v>
      </c>
      <c r="G86" s="89">
        <v>0</v>
      </c>
      <c r="H86" s="144" t="s">
        <v>620</v>
      </c>
      <c r="I86" s="144" t="s">
        <v>621</v>
      </c>
    </row>
    <row r="87" spans="1:9" s="34" customFormat="1" ht="43.5" customHeight="1" x14ac:dyDescent="0.2">
      <c r="A87" s="399"/>
      <c r="B87" s="403"/>
      <c r="C87" s="141" t="s">
        <v>1200</v>
      </c>
      <c r="D87" s="84" t="s">
        <v>1183</v>
      </c>
      <c r="E87" s="90">
        <v>44256</v>
      </c>
      <c r="F87" s="90">
        <v>44530</v>
      </c>
      <c r="G87" s="89">
        <v>0</v>
      </c>
      <c r="H87" s="144" t="s">
        <v>620</v>
      </c>
      <c r="I87" s="144" t="s">
        <v>621</v>
      </c>
    </row>
    <row r="88" spans="1:9" s="34" customFormat="1" ht="43.5" customHeight="1" x14ac:dyDescent="0.2">
      <c r="A88" s="399"/>
      <c r="B88" s="403"/>
      <c r="C88" s="141" t="s">
        <v>842</v>
      </c>
      <c r="D88" s="84" t="s">
        <v>1183</v>
      </c>
      <c r="E88" s="90">
        <v>44256</v>
      </c>
      <c r="F88" s="90">
        <v>44530</v>
      </c>
      <c r="G88" s="89">
        <v>0</v>
      </c>
      <c r="H88" s="144" t="s">
        <v>620</v>
      </c>
      <c r="I88" s="144" t="s">
        <v>621</v>
      </c>
    </row>
    <row r="89" spans="1:9" s="34" customFormat="1" ht="43.5" customHeight="1" x14ac:dyDescent="0.2">
      <c r="A89" s="400"/>
      <c r="B89" s="404"/>
      <c r="C89" s="141" t="s">
        <v>839</v>
      </c>
      <c r="D89" s="84" t="s">
        <v>1183</v>
      </c>
      <c r="E89" s="90">
        <v>44256</v>
      </c>
      <c r="F89" s="90">
        <v>44530</v>
      </c>
      <c r="G89" s="89">
        <v>0</v>
      </c>
      <c r="H89" s="144" t="s">
        <v>620</v>
      </c>
      <c r="I89" s="144" t="s">
        <v>621</v>
      </c>
    </row>
    <row r="90" spans="1:9" s="34" customFormat="1" ht="43.5" customHeight="1" x14ac:dyDescent="0.2">
      <c r="A90" s="398" t="str">
        <f>OBJS!D26</f>
        <v>Socializar el plan de trabajo diseñado para la participación de los padres de familias y/o acudientes.</v>
      </c>
      <c r="B90" s="403" t="str">
        <f>MET_IND!E26</f>
        <v>Ajustar el plan de trabajo de intervención de las familias en el proceso.</v>
      </c>
      <c r="C90" s="141" t="s">
        <v>1201</v>
      </c>
      <c r="D90" s="84" t="s">
        <v>1183</v>
      </c>
      <c r="E90" s="90">
        <v>44256</v>
      </c>
      <c r="F90" s="90">
        <v>44530</v>
      </c>
      <c r="G90" s="89">
        <v>0</v>
      </c>
      <c r="H90" s="144" t="s">
        <v>620</v>
      </c>
      <c r="I90" s="144" t="s">
        <v>621</v>
      </c>
    </row>
    <row r="91" spans="1:9" s="34" customFormat="1" ht="43.5" customHeight="1" x14ac:dyDescent="0.2">
      <c r="A91" s="399"/>
      <c r="B91" s="403"/>
      <c r="C91" s="141" t="s">
        <v>958</v>
      </c>
      <c r="D91" s="84" t="s">
        <v>1183</v>
      </c>
      <c r="E91" s="90">
        <v>44256</v>
      </c>
      <c r="F91" s="90">
        <v>44530</v>
      </c>
      <c r="G91" s="89">
        <v>0</v>
      </c>
      <c r="H91" s="144" t="s">
        <v>620</v>
      </c>
      <c r="I91" s="144" t="s">
        <v>621</v>
      </c>
    </row>
    <row r="92" spans="1:9" s="34" customFormat="1" ht="56.4" customHeight="1" x14ac:dyDescent="0.2">
      <c r="A92" s="399"/>
      <c r="B92" s="403"/>
      <c r="C92" s="141" t="s">
        <v>1202</v>
      </c>
      <c r="D92" s="84" t="s">
        <v>474</v>
      </c>
      <c r="E92" s="90">
        <v>44256</v>
      </c>
      <c r="F92" s="90">
        <v>44530</v>
      </c>
      <c r="G92" s="89">
        <v>0</v>
      </c>
      <c r="H92" s="144" t="s">
        <v>620</v>
      </c>
      <c r="I92" s="144" t="s">
        <v>621</v>
      </c>
    </row>
    <row r="93" spans="1:9" s="34" customFormat="1" ht="43.5" customHeight="1" x14ac:dyDescent="0.2">
      <c r="A93" s="400"/>
      <c r="B93" s="404"/>
      <c r="C93" s="141" t="s">
        <v>835</v>
      </c>
      <c r="D93" s="84" t="s">
        <v>474</v>
      </c>
      <c r="E93" s="90">
        <v>44256</v>
      </c>
      <c r="F93" s="90">
        <v>44530</v>
      </c>
      <c r="G93" s="89">
        <v>0</v>
      </c>
      <c r="H93" s="144" t="s">
        <v>620</v>
      </c>
      <c r="I93" s="144" t="s">
        <v>621</v>
      </c>
    </row>
    <row r="94" spans="1:9" s="34" customFormat="1" ht="43.5" customHeight="1" x14ac:dyDescent="0.2">
      <c r="A94" s="398" t="str">
        <f>OBJS!D27</f>
        <v>Identificar los  diferentes riesgos presentes en la Institución.</v>
      </c>
      <c r="B94" s="403" t="str">
        <f>MET_IND!E27</f>
        <v>Elaborar el mapa de riesgos.</v>
      </c>
      <c r="C94" s="141" t="s">
        <v>1203</v>
      </c>
      <c r="D94" s="84" t="s">
        <v>1183</v>
      </c>
      <c r="E94" s="90">
        <v>44256</v>
      </c>
      <c r="F94" s="90">
        <v>44316</v>
      </c>
      <c r="G94" s="89">
        <v>0</v>
      </c>
      <c r="H94" s="144" t="s">
        <v>620</v>
      </c>
      <c r="I94" s="144" t="s">
        <v>621</v>
      </c>
    </row>
    <row r="95" spans="1:9" s="34" customFormat="1" ht="43.5" customHeight="1" x14ac:dyDescent="0.2">
      <c r="A95" s="399"/>
      <c r="B95" s="403"/>
      <c r="C95" s="141" t="s">
        <v>1205</v>
      </c>
      <c r="D95" s="84" t="s">
        <v>1183</v>
      </c>
      <c r="E95" s="90">
        <v>44256</v>
      </c>
      <c r="F95" s="90">
        <v>44316</v>
      </c>
      <c r="G95" s="89">
        <v>0</v>
      </c>
      <c r="H95" s="144" t="s">
        <v>620</v>
      </c>
      <c r="I95" s="144" t="s">
        <v>621</v>
      </c>
    </row>
    <row r="96" spans="1:9" s="34" customFormat="1" ht="43.5" customHeight="1" x14ac:dyDescent="0.2">
      <c r="A96" s="399"/>
      <c r="B96" s="403"/>
      <c r="C96" s="141" t="s">
        <v>1204</v>
      </c>
      <c r="D96" s="84" t="s">
        <v>1183</v>
      </c>
      <c r="E96" s="90">
        <v>44256</v>
      </c>
      <c r="F96" s="90">
        <v>44316</v>
      </c>
      <c r="G96" s="89">
        <v>0</v>
      </c>
      <c r="H96" s="144" t="s">
        <v>620</v>
      </c>
      <c r="I96" s="144" t="s">
        <v>621</v>
      </c>
    </row>
    <row r="97" spans="1:9" s="34" customFormat="1" ht="43.5" customHeight="1" x14ac:dyDescent="0.2">
      <c r="A97" s="400"/>
      <c r="B97" s="404"/>
      <c r="C97" s="141" t="s">
        <v>1241</v>
      </c>
      <c r="D97" s="84" t="s">
        <v>474</v>
      </c>
      <c r="E97" s="90">
        <v>44256</v>
      </c>
      <c r="F97" s="90">
        <v>44316</v>
      </c>
      <c r="G97" s="89">
        <v>0</v>
      </c>
      <c r="H97" s="144" t="s">
        <v>620</v>
      </c>
      <c r="I97" s="144" t="s">
        <v>621</v>
      </c>
    </row>
    <row r="98" spans="1:9" s="34" customFormat="1" ht="43.5" customHeight="1" x14ac:dyDescent="0.2">
      <c r="A98" s="405" t="str">
        <f>OBJS!D28</f>
        <v>Planear y ejecutar el PEGIR.</v>
      </c>
      <c r="B98" s="403" t="str">
        <f>MET_IND!E28</f>
        <v>Evaluar el impacto del PEGIR.</v>
      </c>
      <c r="C98" s="141" t="s">
        <v>1207</v>
      </c>
      <c r="D98" s="84" t="s">
        <v>1183</v>
      </c>
      <c r="E98" s="90">
        <v>44256</v>
      </c>
      <c r="F98" s="90">
        <v>44347</v>
      </c>
      <c r="G98" s="89">
        <v>0</v>
      </c>
      <c r="H98" s="144" t="s">
        <v>620</v>
      </c>
      <c r="I98" s="144" t="s">
        <v>621</v>
      </c>
    </row>
    <row r="99" spans="1:9" s="34" customFormat="1" ht="43.5" customHeight="1" x14ac:dyDescent="0.2">
      <c r="A99" s="405"/>
      <c r="B99" s="403"/>
      <c r="C99" s="141" t="s">
        <v>1206</v>
      </c>
      <c r="D99" s="84" t="s">
        <v>1183</v>
      </c>
      <c r="E99" s="90">
        <v>44256</v>
      </c>
      <c r="F99" s="90">
        <v>44347</v>
      </c>
      <c r="G99" s="89">
        <v>0</v>
      </c>
      <c r="H99" s="144" t="s">
        <v>620</v>
      </c>
      <c r="I99" s="144" t="s">
        <v>621</v>
      </c>
    </row>
    <row r="100" spans="1:9" s="34" customFormat="1" ht="43.5" customHeight="1" x14ac:dyDescent="0.2">
      <c r="A100" s="405"/>
      <c r="B100" s="403"/>
      <c r="C100" s="141" t="s">
        <v>1208</v>
      </c>
      <c r="D100" s="84" t="s">
        <v>1183</v>
      </c>
      <c r="E100" s="90">
        <v>44256</v>
      </c>
      <c r="F100" s="90">
        <v>44347</v>
      </c>
      <c r="G100" s="89">
        <v>0</v>
      </c>
      <c r="H100" s="144" t="s">
        <v>620</v>
      </c>
      <c r="I100" s="144" t="s">
        <v>621</v>
      </c>
    </row>
    <row r="101" spans="1:9" s="34" customFormat="1" ht="43.5" customHeight="1" x14ac:dyDescent="0.2">
      <c r="A101" s="405"/>
      <c r="B101" s="404"/>
      <c r="C101" s="141" t="s">
        <v>1209</v>
      </c>
      <c r="D101" s="84" t="s">
        <v>1183</v>
      </c>
      <c r="E101" s="90">
        <v>44256</v>
      </c>
      <c r="F101" s="90">
        <v>44347</v>
      </c>
      <c r="G101" s="89">
        <v>0</v>
      </c>
      <c r="H101" s="144" t="s">
        <v>620</v>
      </c>
      <c r="I101" s="144" t="s">
        <v>621</v>
      </c>
    </row>
    <row r="102" spans="1:9" ht="12" customHeight="1" x14ac:dyDescent="0.2"/>
    <row r="103" spans="1:9" ht="12" customHeight="1" x14ac:dyDescent="0.2"/>
    <row r="104" spans="1:9" ht="12" customHeight="1" x14ac:dyDescent="0.2"/>
    <row r="105" spans="1:9" ht="12" customHeight="1" x14ac:dyDescent="0.2"/>
    <row r="159" spans="4:8" ht="30" hidden="1" customHeight="1" x14ac:dyDescent="0.2">
      <c r="D159" s="83">
        <v>2013</v>
      </c>
      <c r="E159" s="83">
        <v>1</v>
      </c>
      <c r="H159" s="86" t="s">
        <v>174</v>
      </c>
    </row>
    <row r="160" spans="4:8" ht="24" hidden="1" x14ac:dyDescent="0.2">
      <c r="D160" s="83">
        <v>2014</v>
      </c>
      <c r="G160" s="87" t="s">
        <v>202</v>
      </c>
      <c r="H160" s="85" t="s">
        <v>156</v>
      </c>
    </row>
    <row r="161" spans="4:8" ht="12.75" hidden="1" customHeight="1" x14ac:dyDescent="0.2">
      <c r="D161" s="83">
        <v>2015</v>
      </c>
      <c r="G161" s="87" t="s">
        <v>203</v>
      </c>
      <c r="H161" s="85" t="s">
        <v>157</v>
      </c>
    </row>
    <row r="162" spans="4:8" ht="12" hidden="1" customHeight="1" x14ac:dyDescent="0.2">
      <c r="D162" s="83">
        <v>2016</v>
      </c>
      <c r="G162" s="87" t="s">
        <v>204</v>
      </c>
      <c r="H162" s="85" t="s">
        <v>158</v>
      </c>
    </row>
    <row r="163" spans="4:8" ht="24" hidden="1" x14ac:dyDescent="0.2">
      <c r="D163" s="83">
        <v>2017</v>
      </c>
      <c r="G163" s="87" t="s">
        <v>205</v>
      </c>
      <c r="H163" s="85" t="s">
        <v>159</v>
      </c>
    </row>
    <row r="164" spans="4:8" ht="24" hidden="1" x14ac:dyDescent="0.2">
      <c r="G164" s="87" t="s">
        <v>206</v>
      </c>
      <c r="H164" s="85" t="s">
        <v>160</v>
      </c>
    </row>
    <row r="165" spans="4:8" ht="24" hidden="1" customHeight="1" x14ac:dyDescent="0.2">
      <c r="G165" s="87" t="s">
        <v>207</v>
      </c>
      <c r="H165" s="85" t="s">
        <v>161</v>
      </c>
    </row>
    <row r="166" spans="4:8" ht="12" hidden="1" customHeight="1" x14ac:dyDescent="0.2">
      <c r="H166" s="85" t="s">
        <v>162</v>
      </c>
    </row>
    <row r="167" spans="4:8" ht="12" hidden="1" customHeight="1" x14ac:dyDescent="0.2">
      <c r="H167" s="85" t="s">
        <v>163</v>
      </c>
    </row>
    <row r="168" spans="4:8" ht="24" hidden="1" customHeight="1" x14ac:dyDescent="0.2">
      <c r="H168" s="85" t="s">
        <v>164</v>
      </c>
    </row>
    <row r="169" spans="4:8" ht="12" hidden="1" x14ac:dyDescent="0.2">
      <c r="H169" s="85" t="s">
        <v>165</v>
      </c>
    </row>
    <row r="170" spans="4:8" ht="12" hidden="1" customHeight="1" x14ac:dyDescent="0.2">
      <c r="H170" s="85" t="s">
        <v>166</v>
      </c>
    </row>
    <row r="171" spans="4:8" ht="12" hidden="1" customHeight="1" x14ac:dyDescent="0.2">
      <c r="H171" s="85" t="s">
        <v>167</v>
      </c>
    </row>
    <row r="172" spans="4:8" ht="12" hidden="1" customHeight="1" x14ac:dyDescent="0.2">
      <c r="H172" s="85" t="s">
        <v>168</v>
      </c>
    </row>
    <row r="173" spans="4:8" ht="24" hidden="1" x14ac:dyDescent="0.2">
      <c r="H173" s="85" t="s">
        <v>169</v>
      </c>
    </row>
    <row r="174" spans="4:8" ht="36" hidden="1" customHeight="1" x14ac:dyDescent="0.2">
      <c r="H174" s="85" t="s">
        <v>170</v>
      </c>
    </row>
    <row r="175" spans="4:8" ht="48" hidden="1" x14ac:dyDescent="0.2">
      <c r="H175" s="85" t="s">
        <v>171</v>
      </c>
    </row>
    <row r="176" spans="4:8" ht="24" hidden="1" x14ac:dyDescent="0.2">
      <c r="H176" s="85" t="s">
        <v>172</v>
      </c>
    </row>
    <row r="177" spans="8:8" ht="36" hidden="1" customHeight="1" x14ac:dyDescent="0.2">
      <c r="H177" s="85" t="s">
        <v>173</v>
      </c>
    </row>
  </sheetData>
  <sheetProtection selectLockedCells="1"/>
  <mergeCells count="49">
    <mergeCell ref="B98:B101"/>
    <mergeCell ref="B70:B73"/>
    <mergeCell ref="B74:B77"/>
    <mergeCell ref="B78:B81"/>
    <mergeCell ref="B82:B85"/>
    <mergeCell ref="B86:B89"/>
    <mergeCell ref="B90:B93"/>
    <mergeCell ref="B50:B53"/>
    <mergeCell ref="B54:B57"/>
    <mergeCell ref="B58:B61"/>
    <mergeCell ref="B62:B65"/>
    <mergeCell ref="B94:B97"/>
    <mergeCell ref="B30:B33"/>
    <mergeCell ref="B34:B37"/>
    <mergeCell ref="B38:B41"/>
    <mergeCell ref="B42:B45"/>
    <mergeCell ref="B46:B49"/>
    <mergeCell ref="A98:A101"/>
    <mergeCell ref="A74:A77"/>
    <mergeCell ref="A78:A81"/>
    <mergeCell ref="A82:A85"/>
    <mergeCell ref="A86:A89"/>
    <mergeCell ref="A90:A93"/>
    <mergeCell ref="A94:A97"/>
    <mergeCell ref="A2:I2"/>
    <mergeCell ref="A70:A73"/>
    <mergeCell ref="A26:A29"/>
    <mergeCell ref="A30:A33"/>
    <mergeCell ref="A34:A37"/>
    <mergeCell ref="A38:A41"/>
    <mergeCell ref="A42:A45"/>
    <mergeCell ref="A46:A49"/>
    <mergeCell ref="A50:A53"/>
    <mergeCell ref="A54:A57"/>
    <mergeCell ref="A58:A61"/>
    <mergeCell ref="A62:A65"/>
    <mergeCell ref="A66:A69"/>
    <mergeCell ref="B66:B69"/>
    <mergeCell ref="B22:B25"/>
    <mergeCell ref="B26:B29"/>
    <mergeCell ref="A22:A25"/>
    <mergeCell ref="B6:B9"/>
    <mergeCell ref="B10:B13"/>
    <mergeCell ref="B14:B17"/>
    <mergeCell ref="B18:B21"/>
    <mergeCell ref="A6:A9"/>
    <mergeCell ref="A10:A13"/>
    <mergeCell ref="A14:A17"/>
    <mergeCell ref="A18:A21"/>
  </mergeCell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7" tint="0.39997558519241921"/>
  </sheetPr>
  <dimension ref="A2:F388"/>
  <sheetViews>
    <sheetView zoomScale="80" zoomScaleNormal="80" workbookViewId="0">
      <selection activeCell="D8" sqref="D8"/>
    </sheetView>
  </sheetViews>
  <sheetFormatPr baseColWidth="10" defaultColWidth="9.28515625" defaultRowHeight="10.199999999999999" x14ac:dyDescent="0.2"/>
  <cols>
    <col min="1" max="1" width="32.140625" style="80" customWidth="1"/>
    <col min="2" max="2" width="45.85546875" style="80" customWidth="1"/>
    <col min="3" max="4" width="40.7109375" style="83" customWidth="1"/>
    <col min="5" max="5" width="15.140625" style="83" bestFit="1" customWidth="1"/>
    <col min="6" max="6" width="14.42578125" style="83" customWidth="1"/>
    <col min="8" max="19" width="11.85546875" customWidth="1"/>
  </cols>
  <sheetData>
    <row r="2" spans="1:6" ht="15.6" x14ac:dyDescent="0.3">
      <c r="A2" s="397" t="s">
        <v>148</v>
      </c>
      <c r="B2" s="397"/>
      <c r="C2" s="397"/>
      <c r="D2" s="397"/>
      <c r="E2" s="397"/>
      <c r="F2" s="397"/>
    </row>
    <row r="3" spans="1:6" ht="10.8" thickBot="1" x14ac:dyDescent="0.25"/>
    <row r="4" spans="1:6" s="31" customFormat="1" ht="58.5" customHeight="1" thickBot="1" x14ac:dyDescent="0.25">
      <c r="A4" s="161" t="s">
        <v>105</v>
      </c>
      <c r="B4" s="42" t="s">
        <v>604</v>
      </c>
      <c r="C4" s="42" t="s">
        <v>117</v>
      </c>
      <c r="D4" s="42" t="s">
        <v>118</v>
      </c>
      <c r="E4" s="42" t="s">
        <v>151</v>
      </c>
      <c r="F4" s="212" t="s">
        <v>152</v>
      </c>
    </row>
    <row r="5" spans="1:6" ht="45.75" customHeight="1" x14ac:dyDescent="0.2">
      <c r="A5" s="407" t="str">
        <f>'ACCS 2021'!C6</f>
        <v>Revisar el enfoque pedagógico establecido</v>
      </c>
      <c r="B5" s="159" t="s">
        <v>610</v>
      </c>
      <c r="C5" s="125" t="s">
        <v>758</v>
      </c>
      <c r="D5" s="146" t="s">
        <v>661</v>
      </c>
      <c r="E5" s="177">
        <f>'ACCS 2021'!E6</f>
        <v>44287</v>
      </c>
      <c r="F5" s="177">
        <f>'ACCS 2021'!F6</f>
        <v>44316</v>
      </c>
    </row>
    <row r="6" spans="1:6" ht="45.75" customHeight="1" x14ac:dyDescent="0.2">
      <c r="A6" s="407"/>
      <c r="B6" s="141" t="s">
        <v>1210</v>
      </c>
      <c r="C6" s="125" t="s">
        <v>758</v>
      </c>
      <c r="D6" s="146" t="s">
        <v>661</v>
      </c>
      <c r="E6" s="145">
        <f>'ACCS 2021'!E6</f>
        <v>44287</v>
      </c>
      <c r="F6" s="145">
        <f>'ACCS 2021'!F6</f>
        <v>44316</v>
      </c>
    </row>
    <row r="7" spans="1:6" ht="45.75" customHeight="1" x14ac:dyDescent="0.2">
      <c r="A7" s="407"/>
      <c r="B7" s="141"/>
      <c r="C7" s="125"/>
      <c r="D7" s="146"/>
      <c r="E7" s="145"/>
      <c r="F7" s="145"/>
    </row>
    <row r="8" spans="1:6" ht="45.75" customHeight="1" x14ac:dyDescent="0.2">
      <c r="A8" s="408"/>
      <c r="B8" s="141"/>
      <c r="C8" s="125"/>
      <c r="D8" s="146"/>
      <c r="E8" s="145"/>
      <c r="F8" s="145"/>
    </row>
    <row r="9" spans="1:6" ht="45.75" customHeight="1" x14ac:dyDescent="0.2">
      <c r="A9" s="406" t="str">
        <f>'ACCS 2021'!C7</f>
        <v>Sugerir acciones de mejoramiento</v>
      </c>
      <c r="B9" s="141" t="s">
        <v>1211</v>
      </c>
      <c r="C9" s="125" t="s">
        <v>758</v>
      </c>
      <c r="D9" s="146" t="s">
        <v>661</v>
      </c>
      <c r="E9" s="145">
        <f>'ACCS 2021'!E7</f>
        <v>44317</v>
      </c>
      <c r="F9" s="145">
        <f>'ACCS 2021'!F7</f>
        <v>44347</v>
      </c>
    </row>
    <row r="10" spans="1:6" ht="45.75" customHeight="1" x14ac:dyDescent="0.2">
      <c r="A10" s="407"/>
      <c r="B10" s="141" t="s">
        <v>1212</v>
      </c>
      <c r="C10" s="125" t="s">
        <v>758</v>
      </c>
      <c r="D10" s="146" t="s">
        <v>661</v>
      </c>
      <c r="E10" s="145">
        <f>'ACCS 2021'!E7</f>
        <v>44317</v>
      </c>
      <c r="F10" s="145">
        <f>'ACCS 2021'!F7</f>
        <v>44347</v>
      </c>
    </row>
    <row r="11" spans="1:6" ht="45.75" customHeight="1" x14ac:dyDescent="0.2">
      <c r="A11" s="407"/>
      <c r="B11" s="141"/>
      <c r="C11" s="125"/>
      <c r="D11" s="146"/>
      <c r="E11" s="145"/>
      <c r="F11" s="145"/>
    </row>
    <row r="12" spans="1:6" ht="45.75" customHeight="1" x14ac:dyDescent="0.2">
      <c r="A12" s="408"/>
      <c r="B12" s="141"/>
      <c r="C12" s="125"/>
      <c r="D12" s="146"/>
      <c r="E12" s="145"/>
      <c r="F12" s="145"/>
    </row>
    <row r="13" spans="1:6" ht="45.75" customHeight="1" x14ac:dyDescent="0.2">
      <c r="A13" s="406" t="str">
        <f>'ACCS 2021'!C8</f>
        <v>Actualizar el documento del enfoque pedagógico</v>
      </c>
      <c r="B13" s="141" t="s">
        <v>1213</v>
      </c>
      <c r="C13" s="125" t="s">
        <v>758</v>
      </c>
      <c r="D13" s="146" t="s">
        <v>661</v>
      </c>
      <c r="E13" s="145">
        <f>'ACCS 2021'!E8</f>
        <v>44348</v>
      </c>
      <c r="F13" s="145">
        <f>'ACCS 2021'!F8</f>
        <v>44408</v>
      </c>
    </row>
    <row r="14" spans="1:6" ht="45.75" customHeight="1" x14ac:dyDescent="0.2">
      <c r="A14" s="407"/>
      <c r="B14" s="141" t="s">
        <v>1214</v>
      </c>
      <c r="C14" s="125" t="s">
        <v>758</v>
      </c>
      <c r="D14" s="146" t="s">
        <v>661</v>
      </c>
      <c r="E14" s="145">
        <f>'ACCS 2021'!E8</f>
        <v>44348</v>
      </c>
      <c r="F14" s="145">
        <f>'ACCS 2021'!F8</f>
        <v>44408</v>
      </c>
    </row>
    <row r="15" spans="1:6" ht="45.75" customHeight="1" x14ac:dyDescent="0.2">
      <c r="A15" s="407"/>
      <c r="B15" s="141"/>
      <c r="C15" s="125"/>
      <c r="D15" s="146"/>
      <c r="E15" s="145"/>
      <c r="F15" s="145"/>
    </row>
    <row r="16" spans="1:6" ht="45.75" customHeight="1" x14ac:dyDescent="0.2">
      <c r="A16" s="408"/>
      <c r="B16" s="141"/>
      <c r="C16" s="125"/>
      <c r="D16" s="146"/>
      <c r="E16" s="145"/>
      <c r="F16" s="145"/>
    </row>
    <row r="17" spans="1:6" ht="45.75" customHeight="1" x14ac:dyDescent="0.2">
      <c r="A17" s="406" t="str">
        <f>'ACCS 2021'!C9</f>
        <v>Socializar el enfoque pedagógico con los estudiantes</v>
      </c>
      <c r="B17" s="141" t="s">
        <v>1215</v>
      </c>
      <c r="C17" s="125" t="s">
        <v>758</v>
      </c>
      <c r="D17" s="146" t="s">
        <v>661</v>
      </c>
      <c r="E17" s="145">
        <f>'ACCS 2021'!E9</f>
        <v>44409</v>
      </c>
      <c r="F17" s="145">
        <f>'ACCS 2021'!F9</f>
        <v>44530</v>
      </c>
    </row>
    <row r="18" spans="1:6" ht="45.75" customHeight="1" x14ac:dyDescent="0.2">
      <c r="A18" s="407"/>
      <c r="B18" s="141" t="s">
        <v>1216</v>
      </c>
      <c r="C18" s="125" t="s">
        <v>758</v>
      </c>
      <c r="D18" s="146" t="s">
        <v>661</v>
      </c>
      <c r="E18" s="145">
        <f>'ACCS 2021'!E9</f>
        <v>44409</v>
      </c>
      <c r="F18" s="145">
        <f>'ACCS 2021'!F9</f>
        <v>44530</v>
      </c>
    </row>
    <row r="19" spans="1:6" ht="45.75" customHeight="1" x14ac:dyDescent="0.2">
      <c r="A19" s="407"/>
      <c r="B19" s="141"/>
      <c r="C19" s="125"/>
      <c r="D19" s="146"/>
      <c r="E19" s="145"/>
      <c r="F19" s="145"/>
    </row>
    <row r="20" spans="1:6" ht="45.75" customHeight="1" x14ac:dyDescent="0.2">
      <c r="A20" s="408"/>
      <c r="B20" s="141"/>
      <c r="C20" s="125"/>
      <c r="D20" s="146"/>
      <c r="E20" s="145"/>
      <c r="F20" s="145"/>
    </row>
    <row r="21" spans="1:6" ht="45.75" customHeight="1" x14ac:dyDescent="0.2">
      <c r="A21" s="406" t="str">
        <f>'ACCS 2021'!C10</f>
        <v>Elaborar Diagnóstico por grado y área de acuerdo a la realidad del entorno y a la situación provocada por la pandemia</v>
      </c>
      <c r="B21" s="141" t="s">
        <v>1217</v>
      </c>
      <c r="C21" s="125" t="s">
        <v>1218</v>
      </c>
      <c r="D21" s="146" t="s">
        <v>661</v>
      </c>
      <c r="E21" s="90">
        <v>44256</v>
      </c>
      <c r="F21" s="90">
        <v>44316</v>
      </c>
    </row>
    <row r="22" spans="1:6" ht="45.75" customHeight="1" x14ac:dyDescent="0.2">
      <c r="A22" s="407"/>
      <c r="B22" s="141" t="s">
        <v>1219</v>
      </c>
      <c r="C22" s="125" t="s">
        <v>1220</v>
      </c>
      <c r="D22" s="146" t="s">
        <v>650</v>
      </c>
      <c r="E22" s="90">
        <v>44256</v>
      </c>
      <c r="F22" s="90">
        <v>44316</v>
      </c>
    </row>
    <row r="23" spans="1:6" ht="45.75" customHeight="1" x14ac:dyDescent="0.2">
      <c r="A23" s="407"/>
      <c r="B23" s="141"/>
      <c r="C23" s="125"/>
      <c r="D23" s="146"/>
      <c r="E23" s="145"/>
      <c r="F23" s="145"/>
    </row>
    <row r="24" spans="1:6" ht="45.75" customHeight="1" x14ac:dyDescent="0.2">
      <c r="A24" s="408"/>
      <c r="B24" s="141"/>
      <c r="C24" s="125"/>
      <c r="D24" s="146"/>
      <c r="E24" s="145"/>
      <c r="F24" s="145"/>
    </row>
    <row r="25" spans="1:6" ht="45.75" customHeight="1" x14ac:dyDescent="0.2">
      <c r="A25" s="406" t="str">
        <f>'ACCS 2021'!C11</f>
        <v>Revisar la efectividad de la práctica docente con base en la realidad del entorno y del momento actual.</v>
      </c>
      <c r="B25" s="141" t="s">
        <v>1221</v>
      </c>
      <c r="C25" s="125" t="s">
        <v>635</v>
      </c>
      <c r="D25" s="146" t="s">
        <v>650</v>
      </c>
      <c r="E25" s="90">
        <v>44228</v>
      </c>
      <c r="F25" s="90">
        <v>44530</v>
      </c>
    </row>
    <row r="26" spans="1:6" ht="45.75" customHeight="1" x14ac:dyDescent="0.2">
      <c r="A26" s="407"/>
      <c r="B26" s="141" t="s">
        <v>639</v>
      </c>
      <c r="C26" s="125" t="s">
        <v>635</v>
      </c>
      <c r="D26" s="146" t="s">
        <v>650</v>
      </c>
      <c r="E26" s="90">
        <v>44228</v>
      </c>
      <c r="F26" s="90">
        <v>44530</v>
      </c>
    </row>
    <row r="27" spans="1:6" ht="45.75" customHeight="1" x14ac:dyDescent="0.2">
      <c r="A27" s="407"/>
      <c r="B27" s="141"/>
      <c r="C27" s="125"/>
      <c r="D27" s="146"/>
      <c r="E27" s="145"/>
      <c r="F27" s="145"/>
    </row>
    <row r="28" spans="1:6" ht="45.75" customHeight="1" x14ac:dyDescent="0.2">
      <c r="A28" s="408"/>
      <c r="B28" s="141"/>
      <c r="C28" s="125"/>
      <c r="D28" s="146"/>
      <c r="E28" s="145"/>
      <c r="F28" s="145"/>
    </row>
    <row r="29" spans="1:6" ht="45.75" customHeight="1" x14ac:dyDescent="0.2">
      <c r="A29" s="406" t="str">
        <f>'ACCS 2021'!C12</f>
        <v>Ajustar el enfoque pedagógico con base a la realidad rural y a la efectividad de la práctica docente del año inmediatamente anterior.</v>
      </c>
      <c r="B29" s="142" t="s">
        <v>640</v>
      </c>
      <c r="C29" s="125" t="s">
        <v>630</v>
      </c>
      <c r="D29" s="146" t="s">
        <v>648</v>
      </c>
      <c r="E29" s="90">
        <v>44208</v>
      </c>
      <c r="F29" s="90">
        <v>44408</v>
      </c>
    </row>
    <row r="30" spans="1:6" ht="45.75" customHeight="1" x14ac:dyDescent="0.2">
      <c r="A30" s="407"/>
      <c r="B30" s="142" t="s">
        <v>645</v>
      </c>
      <c r="C30" s="79" t="s">
        <v>630</v>
      </c>
      <c r="D30" s="147" t="s">
        <v>648</v>
      </c>
      <c r="E30" s="90">
        <v>44208</v>
      </c>
      <c r="F30" s="90">
        <v>44408</v>
      </c>
    </row>
    <row r="31" spans="1:6" ht="45.75" customHeight="1" x14ac:dyDescent="0.2">
      <c r="A31" s="407"/>
      <c r="B31" s="142" t="s">
        <v>641</v>
      </c>
      <c r="C31" s="79" t="s">
        <v>752</v>
      </c>
      <c r="D31" s="146" t="s">
        <v>661</v>
      </c>
      <c r="E31" s="90">
        <v>44208</v>
      </c>
      <c r="F31" s="90">
        <v>44408</v>
      </c>
    </row>
    <row r="32" spans="1:6" ht="45.75" customHeight="1" x14ac:dyDescent="0.2">
      <c r="A32" s="408"/>
      <c r="B32" s="142"/>
      <c r="C32" s="79"/>
      <c r="D32" s="147"/>
      <c r="E32" s="145"/>
      <c r="F32" s="145"/>
    </row>
    <row r="33" spans="1:6" ht="45.75" customHeight="1" x14ac:dyDescent="0.2">
      <c r="A33" s="406" t="str">
        <f>'ACCS 2021'!C13</f>
        <v>Evaluar la pertinencia del enfoque pedagógico contextualizado.</v>
      </c>
      <c r="B33" s="139" t="s">
        <v>642</v>
      </c>
      <c r="C33" s="125" t="s">
        <v>630</v>
      </c>
      <c r="D33" s="146" t="s">
        <v>648</v>
      </c>
      <c r="E33" s="90">
        <v>44228</v>
      </c>
      <c r="F33" s="90">
        <v>44530</v>
      </c>
    </row>
    <row r="34" spans="1:6" ht="45.75" customHeight="1" x14ac:dyDescent="0.2">
      <c r="A34" s="407"/>
      <c r="B34" s="139" t="s">
        <v>643</v>
      </c>
      <c r="C34" s="127" t="s">
        <v>474</v>
      </c>
      <c r="D34" s="148" t="s">
        <v>650</v>
      </c>
      <c r="E34" s="90">
        <v>44228</v>
      </c>
      <c r="F34" s="90">
        <v>44530</v>
      </c>
    </row>
    <row r="35" spans="1:6" ht="45.75" customHeight="1" x14ac:dyDescent="0.2">
      <c r="A35" s="407"/>
      <c r="B35" s="139" t="s">
        <v>644</v>
      </c>
      <c r="C35" s="125" t="s">
        <v>630</v>
      </c>
      <c r="D35" s="146" t="s">
        <v>648</v>
      </c>
      <c r="E35" s="90">
        <v>44228</v>
      </c>
      <c r="F35" s="90">
        <v>44530</v>
      </c>
    </row>
    <row r="36" spans="1:6" ht="45.75" customHeight="1" x14ac:dyDescent="0.2">
      <c r="A36" s="408"/>
      <c r="B36" s="139" t="s">
        <v>645</v>
      </c>
      <c r="C36" s="125" t="s">
        <v>630</v>
      </c>
      <c r="D36" s="146" t="s">
        <v>648</v>
      </c>
      <c r="E36" s="90">
        <v>44228</v>
      </c>
      <c r="F36" s="90">
        <v>44530</v>
      </c>
    </row>
    <row r="37" spans="1:6" ht="45.75" customHeight="1" x14ac:dyDescent="0.2">
      <c r="A37" s="406" t="str">
        <f>'ACCS 2021'!C14</f>
        <v>Revisar los proyectos de Jornada única establecidos, las actividades extracurriculares y los programas establecidos.</v>
      </c>
      <c r="B37" s="139" t="s">
        <v>657</v>
      </c>
      <c r="C37" s="127" t="s">
        <v>658</v>
      </c>
      <c r="D37" s="148" t="s">
        <v>659</v>
      </c>
      <c r="E37" s="90">
        <v>44208</v>
      </c>
      <c r="F37" s="90">
        <v>44286</v>
      </c>
    </row>
    <row r="38" spans="1:6" ht="45.75" customHeight="1" x14ac:dyDescent="0.2">
      <c r="A38" s="407"/>
      <c r="B38" s="139" t="s">
        <v>672</v>
      </c>
      <c r="C38" s="127" t="s">
        <v>635</v>
      </c>
      <c r="D38" s="148" t="s">
        <v>650</v>
      </c>
      <c r="E38" s="90">
        <v>44208</v>
      </c>
      <c r="F38" s="90">
        <v>44286</v>
      </c>
    </row>
    <row r="39" spans="1:6" ht="45.75" customHeight="1" x14ac:dyDescent="0.2">
      <c r="A39" s="407"/>
      <c r="B39" s="139"/>
      <c r="C39" s="127"/>
      <c r="D39" s="158"/>
      <c r="E39" s="145"/>
      <c r="F39" s="145"/>
    </row>
    <row r="40" spans="1:6" ht="45.75" customHeight="1" x14ac:dyDescent="0.2">
      <c r="A40" s="408"/>
      <c r="B40" s="139"/>
      <c r="C40" s="127"/>
      <c r="D40" s="158"/>
      <c r="E40" s="145"/>
      <c r="F40" s="145"/>
    </row>
    <row r="41" spans="1:6" ht="45.75" customHeight="1" x14ac:dyDescent="0.2">
      <c r="A41" s="406" t="str">
        <f>'ACCS 2021'!C15</f>
        <v>Organizar las actividades extracurriculares que se puedan desarrollar de acuerdo a la realidad y la situación del momento.</v>
      </c>
      <c r="B41" s="139" t="s">
        <v>1222</v>
      </c>
      <c r="C41" s="127" t="s">
        <v>498</v>
      </c>
      <c r="D41" s="148" t="s">
        <v>647</v>
      </c>
      <c r="E41" s="90">
        <v>44228</v>
      </c>
      <c r="F41" s="90">
        <v>44530</v>
      </c>
    </row>
    <row r="42" spans="1:6" ht="45.75" customHeight="1" x14ac:dyDescent="0.2">
      <c r="A42" s="407"/>
      <c r="B42" s="139" t="s">
        <v>1223</v>
      </c>
      <c r="C42" s="127" t="s">
        <v>1183</v>
      </c>
      <c r="D42" s="148" t="s">
        <v>659</v>
      </c>
      <c r="E42" s="90">
        <v>44228</v>
      </c>
      <c r="F42" s="90">
        <v>44530</v>
      </c>
    </row>
    <row r="43" spans="1:6" ht="45.75" customHeight="1" x14ac:dyDescent="0.2">
      <c r="A43" s="407"/>
      <c r="B43" s="139" t="s">
        <v>1224</v>
      </c>
      <c r="C43" s="127" t="s">
        <v>1183</v>
      </c>
      <c r="D43" s="148" t="s">
        <v>659</v>
      </c>
      <c r="E43" s="90">
        <v>44228</v>
      </c>
      <c r="F43" s="90">
        <v>44530</v>
      </c>
    </row>
    <row r="44" spans="1:6" ht="45.75" customHeight="1" x14ac:dyDescent="0.2">
      <c r="A44" s="408"/>
      <c r="B44" s="139"/>
      <c r="C44" s="127"/>
      <c r="D44" s="158"/>
      <c r="E44" s="145"/>
      <c r="F44" s="145"/>
    </row>
    <row r="45" spans="1:6" ht="45.75" customHeight="1" x14ac:dyDescent="0.2">
      <c r="A45" s="406" t="str">
        <f>'ACCS 2021'!C16</f>
        <v>Socializar las actividades extracurriculares priorizadas.</v>
      </c>
      <c r="B45" s="139" t="s">
        <v>662</v>
      </c>
      <c r="C45" s="127" t="s">
        <v>1183</v>
      </c>
      <c r="D45" s="148" t="s">
        <v>659</v>
      </c>
      <c r="E45" s="90">
        <v>44228</v>
      </c>
      <c r="F45" s="90">
        <v>44530</v>
      </c>
    </row>
    <row r="46" spans="1:6" ht="45.75" customHeight="1" x14ac:dyDescent="0.2">
      <c r="A46" s="407"/>
      <c r="B46" s="139" t="s">
        <v>671</v>
      </c>
      <c r="C46" s="127" t="s">
        <v>474</v>
      </c>
      <c r="D46" s="148" t="s">
        <v>650</v>
      </c>
      <c r="E46" s="90">
        <v>44228</v>
      </c>
      <c r="F46" s="90">
        <v>44530</v>
      </c>
    </row>
    <row r="47" spans="1:6" ht="45.75" customHeight="1" x14ac:dyDescent="0.2">
      <c r="A47" s="407"/>
      <c r="B47" s="139"/>
      <c r="C47" s="127"/>
      <c r="D47" s="158"/>
      <c r="E47" s="145"/>
      <c r="F47" s="145"/>
    </row>
    <row r="48" spans="1:6" ht="45.75" customHeight="1" x14ac:dyDescent="0.2">
      <c r="A48" s="408"/>
      <c r="B48" s="139"/>
      <c r="C48" s="127"/>
      <c r="D48" s="158"/>
      <c r="E48" s="145"/>
      <c r="F48" s="145"/>
    </row>
    <row r="49" spans="1:6" ht="45.75" customHeight="1" x14ac:dyDescent="0.2">
      <c r="A49" s="406" t="str">
        <f>'ACCS 2021'!C17</f>
        <v>Ejecutar las actividades estableciendo un cronograma semestral.</v>
      </c>
      <c r="B49" s="139" t="s">
        <v>1162</v>
      </c>
      <c r="C49" s="127" t="s">
        <v>668</v>
      </c>
      <c r="D49" s="146" t="s">
        <v>661</v>
      </c>
      <c r="E49" s="90">
        <v>44228</v>
      </c>
      <c r="F49" s="90">
        <v>44530</v>
      </c>
    </row>
    <row r="50" spans="1:6" ht="45.75" customHeight="1" x14ac:dyDescent="0.2">
      <c r="A50" s="407"/>
      <c r="B50" s="139" t="s">
        <v>666</v>
      </c>
      <c r="C50" s="127" t="s">
        <v>635</v>
      </c>
      <c r="D50" s="148" t="s">
        <v>650</v>
      </c>
      <c r="E50" s="90">
        <v>44228</v>
      </c>
      <c r="F50" s="90">
        <v>44530</v>
      </c>
    </row>
    <row r="51" spans="1:6" ht="45.75" customHeight="1" x14ac:dyDescent="0.2">
      <c r="A51" s="407"/>
      <c r="B51" s="139" t="s">
        <v>1225</v>
      </c>
      <c r="C51" s="127" t="s">
        <v>669</v>
      </c>
      <c r="D51" s="146" t="s">
        <v>661</v>
      </c>
      <c r="E51" s="90">
        <v>44228</v>
      </c>
      <c r="F51" s="90">
        <v>44530</v>
      </c>
    </row>
    <row r="52" spans="1:6" ht="45.75" customHeight="1" x14ac:dyDescent="0.2">
      <c r="A52" s="408"/>
      <c r="B52" s="139"/>
      <c r="C52" s="127"/>
      <c r="D52" s="158"/>
      <c r="E52" s="145"/>
      <c r="F52" s="145"/>
    </row>
    <row r="53" spans="1:6" ht="45.75" customHeight="1" x14ac:dyDescent="0.2">
      <c r="A53" s="406" t="str">
        <f>'ACCS 2021'!C18</f>
        <v>Establecer los aspectos a incentivar en los estudiantes.</v>
      </c>
      <c r="B53" s="139" t="s">
        <v>1226</v>
      </c>
      <c r="C53" s="127" t="s">
        <v>498</v>
      </c>
      <c r="D53" s="146" t="s">
        <v>661</v>
      </c>
      <c r="E53" s="90">
        <v>44256</v>
      </c>
      <c r="F53" s="90">
        <v>44316</v>
      </c>
    </row>
    <row r="54" spans="1:6" ht="45.75" customHeight="1" x14ac:dyDescent="0.2">
      <c r="A54" s="407"/>
      <c r="B54" s="139" t="s">
        <v>680</v>
      </c>
      <c r="C54" s="127" t="s">
        <v>498</v>
      </c>
      <c r="D54" s="146" t="s">
        <v>661</v>
      </c>
      <c r="E54" s="90">
        <v>44256</v>
      </c>
      <c r="F54" s="90">
        <v>44316</v>
      </c>
    </row>
    <row r="55" spans="1:6" ht="45.75" customHeight="1" x14ac:dyDescent="0.2">
      <c r="A55" s="407"/>
      <c r="B55" s="139" t="s">
        <v>679</v>
      </c>
      <c r="C55" s="127" t="s">
        <v>635</v>
      </c>
      <c r="D55" s="148" t="s">
        <v>650</v>
      </c>
      <c r="E55" s="90">
        <v>44256</v>
      </c>
      <c r="F55" s="90">
        <v>44316</v>
      </c>
    </row>
    <row r="56" spans="1:6" ht="45.75" customHeight="1" x14ac:dyDescent="0.2">
      <c r="A56" s="408"/>
      <c r="B56" s="139"/>
      <c r="C56" s="127"/>
      <c r="D56" s="158"/>
      <c r="E56" s="145"/>
      <c r="F56" s="145"/>
    </row>
    <row r="57" spans="1:6" ht="45.75" customHeight="1" x14ac:dyDescent="0.2">
      <c r="A57" s="406" t="str">
        <f>'ACCS 2021'!C19</f>
        <v>Socializar con la comunidad educativa los aspectos a incentivar en los estudiantes.</v>
      </c>
      <c r="B57" s="139" t="s">
        <v>682</v>
      </c>
      <c r="C57" s="127" t="s">
        <v>498</v>
      </c>
      <c r="D57" s="146" t="s">
        <v>661</v>
      </c>
      <c r="E57" s="90">
        <v>44256</v>
      </c>
      <c r="F57" s="90">
        <v>44316</v>
      </c>
    </row>
    <row r="58" spans="1:6" ht="45.75" customHeight="1" x14ac:dyDescent="0.2">
      <c r="A58" s="407"/>
      <c r="B58" s="139" t="s">
        <v>683</v>
      </c>
      <c r="C58" s="127" t="s">
        <v>578</v>
      </c>
      <c r="D58" s="148" t="s">
        <v>659</v>
      </c>
      <c r="E58" s="90">
        <v>44256</v>
      </c>
      <c r="F58" s="90">
        <v>44316</v>
      </c>
    </row>
    <row r="59" spans="1:6" ht="45.75" customHeight="1" x14ac:dyDescent="0.2">
      <c r="A59" s="407"/>
      <c r="B59" s="139"/>
      <c r="C59" s="127"/>
      <c r="D59" s="148"/>
      <c r="E59" s="145"/>
      <c r="F59" s="145"/>
    </row>
    <row r="60" spans="1:6" ht="45.75" customHeight="1" x14ac:dyDescent="0.2">
      <c r="A60" s="408"/>
      <c r="B60" s="139"/>
      <c r="C60" s="127"/>
      <c r="D60" s="158"/>
      <c r="E60" s="145"/>
      <c r="F60" s="145"/>
    </row>
    <row r="61" spans="1:6" ht="45.75" customHeight="1" x14ac:dyDescent="0.2">
      <c r="A61" s="406" t="str">
        <f>'ACCS 2021'!C20</f>
        <v>Elaborar el modelo de incentivos.</v>
      </c>
      <c r="B61" s="139" t="s">
        <v>685</v>
      </c>
      <c r="C61" s="127" t="s">
        <v>668</v>
      </c>
      <c r="D61" s="148" t="s">
        <v>650</v>
      </c>
      <c r="E61" s="90">
        <v>44256</v>
      </c>
      <c r="F61" s="90">
        <v>44316</v>
      </c>
    </row>
    <row r="62" spans="1:6" ht="45.75" customHeight="1" x14ac:dyDescent="0.2">
      <c r="A62" s="407"/>
      <c r="B62" s="139" t="s">
        <v>686</v>
      </c>
      <c r="C62" s="127" t="s">
        <v>668</v>
      </c>
      <c r="D62" s="148" t="s">
        <v>650</v>
      </c>
      <c r="E62" s="90">
        <v>44256</v>
      </c>
      <c r="F62" s="90">
        <v>44316</v>
      </c>
    </row>
    <row r="63" spans="1:6" ht="45.75" customHeight="1" x14ac:dyDescent="0.2">
      <c r="A63" s="407"/>
      <c r="B63" s="139"/>
      <c r="C63" s="127"/>
      <c r="D63" s="158"/>
      <c r="E63" s="145"/>
      <c r="F63" s="145"/>
    </row>
    <row r="64" spans="1:6" ht="45.75" customHeight="1" x14ac:dyDescent="0.2">
      <c r="A64" s="408"/>
      <c r="B64" s="139"/>
      <c r="C64" s="127"/>
      <c r="D64" s="158"/>
      <c r="E64" s="145"/>
      <c r="F64" s="145"/>
    </row>
    <row r="65" spans="1:6" ht="45.75" customHeight="1" x14ac:dyDescent="0.2">
      <c r="A65" s="406" t="str">
        <f>'ACCS 2021'!C21</f>
        <v>Ejecutar el modelo de incentivos.</v>
      </c>
      <c r="B65" s="139" t="s">
        <v>687</v>
      </c>
      <c r="C65" s="127" t="s">
        <v>690</v>
      </c>
      <c r="D65" s="148" t="s">
        <v>650</v>
      </c>
      <c r="E65" s="90">
        <v>44287</v>
      </c>
      <c r="F65" s="90">
        <v>44530</v>
      </c>
    </row>
    <row r="66" spans="1:6" ht="45.75" customHeight="1" x14ac:dyDescent="0.2">
      <c r="A66" s="407"/>
      <c r="B66" s="139" t="s">
        <v>688</v>
      </c>
      <c r="C66" s="127" t="s">
        <v>691</v>
      </c>
      <c r="D66" s="148" t="s">
        <v>659</v>
      </c>
      <c r="E66" s="90">
        <v>44287</v>
      </c>
      <c r="F66" s="90">
        <v>44530</v>
      </c>
    </row>
    <row r="67" spans="1:6" ht="45.75" customHeight="1" x14ac:dyDescent="0.2">
      <c r="A67" s="407"/>
      <c r="B67" s="139" t="s">
        <v>689</v>
      </c>
      <c r="C67" s="127" t="s">
        <v>498</v>
      </c>
      <c r="D67" s="146" t="s">
        <v>661</v>
      </c>
      <c r="E67" s="90">
        <v>44287</v>
      </c>
      <c r="F67" s="90">
        <v>44530</v>
      </c>
    </row>
    <row r="68" spans="1:6" ht="45.75" customHeight="1" x14ac:dyDescent="0.2">
      <c r="A68" s="408"/>
      <c r="B68" s="139"/>
      <c r="C68" s="127"/>
      <c r="D68" s="158"/>
      <c r="E68" s="145"/>
      <c r="F68" s="145"/>
    </row>
    <row r="69" spans="1:6" ht="45.75" customHeight="1" x14ac:dyDescent="0.2">
      <c r="A69" s="406" t="str">
        <f>'ACCS 2021'!C22</f>
        <v>Identificar las empresas presentes en el sector.</v>
      </c>
      <c r="B69" s="139" t="s">
        <v>759</v>
      </c>
      <c r="C69" s="127" t="s">
        <v>758</v>
      </c>
      <c r="D69" s="146" t="s">
        <v>661</v>
      </c>
      <c r="E69" s="145">
        <v>44228</v>
      </c>
      <c r="F69" s="145">
        <v>44530</v>
      </c>
    </row>
    <row r="70" spans="1:6" ht="45.75" customHeight="1" x14ac:dyDescent="0.2">
      <c r="A70" s="407"/>
      <c r="B70" s="139" t="s">
        <v>755</v>
      </c>
      <c r="C70" s="127" t="s">
        <v>578</v>
      </c>
      <c r="D70" s="148" t="s">
        <v>659</v>
      </c>
      <c r="E70" s="145">
        <v>44228</v>
      </c>
      <c r="F70" s="145">
        <v>44530</v>
      </c>
    </row>
    <row r="71" spans="1:6" ht="45.75" customHeight="1" x14ac:dyDescent="0.2">
      <c r="A71" s="407"/>
      <c r="B71" s="139" t="s">
        <v>756</v>
      </c>
      <c r="C71" s="127" t="s">
        <v>474</v>
      </c>
      <c r="D71" s="148" t="s">
        <v>659</v>
      </c>
      <c r="E71" s="145">
        <v>44228</v>
      </c>
      <c r="F71" s="145">
        <v>44530</v>
      </c>
    </row>
    <row r="72" spans="1:6" ht="45.75" customHeight="1" x14ac:dyDescent="0.2">
      <c r="A72" s="408"/>
      <c r="B72" s="139" t="s">
        <v>757</v>
      </c>
      <c r="C72" s="127" t="s">
        <v>668</v>
      </c>
      <c r="D72" s="148" t="s">
        <v>650</v>
      </c>
      <c r="E72" s="145">
        <v>44228</v>
      </c>
      <c r="F72" s="145">
        <v>44530</v>
      </c>
    </row>
    <row r="73" spans="1:6" ht="45.75" customHeight="1" x14ac:dyDescent="0.2">
      <c r="A73" s="406" t="str">
        <f>'ACCS 2021'!C23</f>
        <v>Acordar citas con las empresas.</v>
      </c>
      <c r="B73" s="139" t="s">
        <v>1163</v>
      </c>
      <c r="C73" s="125" t="s">
        <v>758</v>
      </c>
      <c r="D73" s="146" t="s">
        <v>661</v>
      </c>
      <c r="E73" s="145">
        <v>44228</v>
      </c>
      <c r="F73" s="145">
        <v>44530</v>
      </c>
    </row>
    <row r="74" spans="1:6" ht="45.75" customHeight="1" x14ac:dyDescent="0.2">
      <c r="A74" s="407"/>
      <c r="B74" s="139" t="s">
        <v>760</v>
      </c>
      <c r="C74" s="127" t="s">
        <v>498</v>
      </c>
      <c r="D74" s="146" t="s">
        <v>661</v>
      </c>
      <c r="E74" s="145">
        <v>44228</v>
      </c>
      <c r="F74" s="145">
        <v>44530</v>
      </c>
    </row>
    <row r="75" spans="1:6" ht="45.75" customHeight="1" x14ac:dyDescent="0.2">
      <c r="A75" s="407"/>
      <c r="B75" s="139"/>
      <c r="C75" s="127"/>
      <c r="D75" s="158"/>
      <c r="E75" s="145"/>
      <c r="F75" s="145"/>
    </row>
    <row r="76" spans="1:6" ht="45.75" customHeight="1" x14ac:dyDescent="0.2">
      <c r="A76" s="408"/>
      <c r="B76" s="139"/>
      <c r="C76" s="127"/>
      <c r="D76" s="158"/>
      <c r="E76" s="145"/>
      <c r="F76" s="145"/>
    </row>
    <row r="77" spans="1:6" ht="45.75" customHeight="1" x14ac:dyDescent="0.2">
      <c r="A77" s="406" t="str">
        <f>'ACCS 2021'!C24</f>
        <v>Establecer cronograma de visitas.</v>
      </c>
      <c r="B77" s="139" t="s">
        <v>761</v>
      </c>
      <c r="C77" s="125" t="s">
        <v>758</v>
      </c>
      <c r="D77" s="146" t="s">
        <v>661</v>
      </c>
      <c r="E77" s="145">
        <v>44228</v>
      </c>
      <c r="F77" s="145">
        <v>44530</v>
      </c>
    </row>
    <row r="78" spans="1:6" ht="45.75" customHeight="1" x14ac:dyDescent="0.2">
      <c r="A78" s="407"/>
      <c r="B78" s="139" t="s">
        <v>762</v>
      </c>
      <c r="C78" s="125" t="s">
        <v>758</v>
      </c>
      <c r="D78" s="146" t="s">
        <v>661</v>
      </c>
      <c r="E78" s="145">
        <v>44228</v>
      </c>
      <c r="F78" s="145">
        <v>44530</v>
      </c>
    </row>
    <row r="79" spans="1:6" ht="45.75" customHeight="1" x14ac:dyDescent="0.2">
      <c r="A79" s="407"/>
      <c r="B79" s="139"/>
      <c r="C79" s="127"/>
      <c r="D79" s="158"/>
      <c r="E79" s="145"/>
      <c r="F79" s="145"/>
    </row>
    <row r="80" spans="1:6" ht="45.75" customHeight="1" x14ac:dyDescent="0.2">
      <c r="A80" s="408"/>
      <c r="B80" s="139"/>
      <c r="C80" s="127"/>
      <c r="D80" s="158"/>
      <c r="E80" s="145"/>
      <c r="F80" s="145"/>
    </row>
    <row r="81" spans="1:6" ht="45.75" customHeight="1" x14ac:dyDescent="0.2">
      <c r="A81" s="406" t="str">
        <f>'ACCS 2021'!C25</f>
        <v>Realizar las visitas programadas</v>
      </c>
      <c r="B81" s="139" t="s">
        <v>763</v>
      </c>
      <c r="C81" s="127" t="s">
        <v>669</v>
      </c>
      <c r="D81" s="146" t="s">
        <v>661</v>
      </c>
      <c r="E81" s="145">
        <v>44228</v>
      </c>
      <c r="F81" s="145">
        <v>44530</v>
      </c>
    </row>
    <row r="82" spans="1:6" ht="45.75" customHeight="1" x14ac:dyDescent="0.2">
      <c r="A82" s="407"/>
      <c r="B82" s="139" t="s">
        <v>1164</v>
      </c>
      <c r="C82" s="127" t="s">
        <v>498</v>
      </c>
      <c r="D82" s="146" t="s">
        <v>661</v>
      </c>
      <c r="E82" s="145">
        <v>44228</v>
      </c>
      <c r="F82" s="145">
        <v>44530</v>
      </c>
    </row>
    <row r="83" spans="1:6" ht="45.75" customHeight="1" x14ac:dyDescent="0.2">
      <c r="A83" s="407"/>
      <c r="B83" s="139"/>
      <c r="C83" s="127"/>
      <c r="D83" s="158"/>
      <c r="E83" s="145"/>
      <c r="F83" s="145"/>
    </row>
    <row r="84" spans="1:6" ht="45.75" customHeight="1" x14ac:dyDescent="0.2">
      <c r="A84" s="408"/>
      <c r="B84" s="139"/>
      <c r="C84" s="127"/>
      <c r="D84" s="158"/>
      <c r="E84" s="145"/>
      <c r="F84" s="145"/>
    </row>
    <row r="85" spans="1:6" ht="45.75" customHeight="1" x14ac:dyDescent="0.2">
      <c r="A85" s="406" t="str">
        <f>'ACCS 2021'!C26</f>
        <v>Coordinar con la Secretaría de Educación.</v>
      </c>
      <c r="B85" s="139" t="s">
        <v>1228</v>
      </c>
      <c r="C85" s="127" t="s">
        <v>498</v>
      </c>
      <c r="D85" s="146" t="s">
        <v>661</v>
      </c>
      <c r="E85" s="145">
        <v>44228</v>
      </c>
      <c r="F85" s="145">
        <v>44530</v>
      </c>
    </row>
    <row r="86" spans="1:6" ht="45.75" customHeight="1" x14ac:dyDescent="0.2">
      <c r="A86" s="407"/>
      <c r="B86" s="139" t="s">
        <v>1229</v>
      </c>
      <c r="C86" s="127" t="s">
        <v>498</v>
      </c>
      <c r="D86" s="146" t="s">
        <v>661</v>
      </c>
      <c r="E86" s="145">
        <v>44228</v>
      </c>
      <c r="F86" s="145">
        <v>44530</v>
      </c>
    </row>
    <row r="87" spans="1:6" ht="45.75" customHeight="1" x14ac:dyDescent="0.2">
      <c r="A87" s="407"/>
      <c r="B87" s="139"/>
      <c r="C87" s="127"/>
      <c r="D87" s="158"/>
      <c r="E87" s="145"/>
      <c r="F87" s="145"/>
    </row>
    <row r="88" spans="1:6" ht="45.75" customHeight="1" x14ac:dyDescent="0.2">
      <c r="A88" s="408"/>
      <c r="B88" s="139"/>
      <c r="C88" s="127"/>
      <c r="D88" s="158"/>
      <c r="E88" s="145"/>
      <c r="F88" s="145"/>
    </row>
    <row r="89" spans="1:6" ht="45.75" customHeight="1" x14ac:dyDescent="0.2">
      <c r="A89" s="406" t="str">
        <f>'ACCS 2021'!C27</f>
        <v>Establecer proyectos de mejoramiento que vinculen a las empresas.</v>
      </c>
      <c r="B89" s="139" t="s">
        <v>765</v>
      </c>
      <c r="C89" s="127" t="s">
        <v>578</v>
      </c>
      <c r="D89" s="148" t="s">
        <v>659</v>
      </c>
      <c r="E89" s="145">
        <v>44228</v>
      </c>
      <c r="F89" s="145">
        <v>44530</v>
      </c>
    </row>
    <row r="90" spans="1:6" ht="45.75" customHeight="1" x14ac:dyDescent="0.2">
      <c r="A90" s="407"/>
      <c r="B90" s="139" t="s">
        <v>1230</v>
      </c>
      <c r="C90" s="125" t="s">
        <v>758</v>
      </c>
      <c r="D90" s="146" t="s">
        <v>661</v>
      </c>
      <c r="E90" s="145">
        <v>44228</v>
      </c>
      <c r="F90" s="145">
        <v>44530</v>
      </c>
    </row>
    <row r="91" spans="1:6" ht="45.75" customHeight="1" x14ac:dyDescent="0.2">
      <c r="A91" s="407"/>
      <c r="B91" s="139" t="s">
        <v>767</v>
      </c>
      <c r="C91" s="127" t="s">
        <v>635</v>
      </c>
      <c r="D91" s="148" t="s">
        <v>650</v>
      </c>
      <c r="E91" s="145">
        <v>44228</v>
      </c>
      <c r="F91" s="145">
        <v>44530</v>
      </c>
    </row>
    <row r="92" spans="1:6" ht="45.75" customHeight="1" x14ac:dyDescent="0.2">
      <c r="A92" s="408"/>
      <c r="B92" s="139"/>
      <c r="C92" s="127"/>
      <c r="D92" s="158"/>
      <c r="E92" s="145"/>
      <c r="F92" s="145"/>
    </row>
    <row r="93" spans="1:6" ht="45.75" customHeight="1" x14ac:dyDescent="0.2">
      <c r="A93" s="406" t="str">
        <f>'ACCS 2021'!C28</f>
        <v>Presentar los proyectos a las empresas.</v>
      </c>
      <c r="B93" s="139" t="s">
        <v>762</v>
      </c>
      <c r="C93" s="125" t="s">
        <v>758</v>
      </c>
      <c r="D93" s="146" t="s">
        <v>661</v>
      </c>
      <c r="E93" s="145">
        <v>44228</v>
      </c>
      <c r="F93" s="145">
        <v>44530</v>
      </c>
    </row>
    <row r="94" spans="1:6" ht="45.75" customHeight="1" x14ac:dyDescent="0.2">
      <c r="A94" s="407"/>
      <c r="B94" s="139" t="s">
        <v>768</v>
      </c>
      <c r="C94" s="127" t="s">
        <v>498</v>
      </c>
      <c r="D94" s="146" t="s">
        <v>661</v>
      </c>
      <c r="E94" s="145">
        <v>44228</v>
      </c>
      <c r="F94" s="145">
        <v>44530</v>
      </c>
    </row>
    <row r="95" spans="1:6" ht="45.75" customHeight="1" x14ac:dyDescent="0.2">
      <c r="A95" s="407"/>
      <c r="B95" s="139"/>
      <c r="C95" s="127"/>
      <c r="D95" s="158"/>
      <c r="E95" s="145"/>
      <c r="F95" s="145"/>
    </row>
    <row r="96" spans="1:6" ht="45.75" customHeight="1" x14ac:dyDescent="0.2">
      <c r="A96" s="408"/>
      <c r="B96" s="139"/>
      <c r="C96" s="127"/>
      <c r="D96" s="158"/>
      <c r="E96" s="145"/>
      <c r="F96" s="145"/>
    </row>
    <row r="97" spans="1:6" ht="45.75" customHeight="1" x14ac:dyDescent="0.2">
      <c r="A97" s="406" t="str">
        <f>'ACCS 2021'!C29</f>
        <v>Evaluar el proceso seguido</v>
      </c>
      <c r="B97" s="139" t="s">
        <v>769</v>
      </c>
      <c r="C97" s="127" t="s">
        <v>498</v>
      </c>
      <c r="D97" s="146" t="s">
        <v>661</v>
      </c>
      <c r="E97" s="145">
        <v>44228</v>
      </c>
      <c r="F97" s="145">
        <v>44530</v>
      </c>
    </row>
    <row r="98" spans="1:6" ht="45.75" customHeight="1" x14ac:dyDescent="0.2">
      <c r="A98" s="407"/>
      <c r="B98" s="139" t="s">
        <v>643</v>
      </c>
      <c r="C98" s="127" t="s">
        <v>578</v>
      </c>
      <c r="D98" s="148" t="s">
        <v>659</v>
      </c>
      <c r="E98" s="145">
        <v>44228</v>
      </c>
      <c r="F98" s="145">
        <v>44530</v>
      </c>
    </row>
    <row r="99" spans="1:6" ht="45.75" customHeight="1" x14ac:dyDescent="0.2">
      <c r="A99" s="407"/>
      <c r="B99" s="139"/>
      <c r="C99" s="127"/>
      <c r="D99" s="158"/>
      <c r="E99" s="145"/>
      <c r="F99" s="145"/>
    </row>
    <row r="100" spans="1:6" ht="45.75" customHeight="1" x14ac:dyDescent="0.2">
      <c r="A100" s="408"/>
      <c r="B100" s="139"/>
      <c r="C100" s="127"/>
      <c r="D100" s="158"/>
      <c r="E100" s="145"/>
      <c r="F100" s="145"/>
    </row>
    <row r="101" spans="1:6" ht="45.75" customHeight="1" x14ac:dyDescent="0.2">
      <c r="A101" s="406" t="str">
        <f>'ACCS 2021'!C30</f>
        <v>Revisar la metodología establecida en el PEI para el momento actual.</v>
      </c>
      <c r="B101" s="139" t="s">
        <v>610</v>
      </c>
      <c r="C101" s="127" t="s">
        <v>846</v>
      </c>
      <c r="D101" s="146" t="s">
        <v>661</v>
      </c>
      <c r="E101" s="145">
        <v>44208</v>
      </c>
      <c r="F101" s="145">
        <v>44408</v>
      </c>
    </row>
    <row r="102" spans="1:6" ht="45.75" customHeight="1" x14ac:dyDescent="0.2">
      <c r="A102" s="407"/>
      <c r="B102" s="139" t="s">
        <v>847</v>
      </c>
      <c r="C102" s="127" t="s">
        <v>846</v>
      </c>
      <c r="D102" s="146" t="s">
        <v>661</v>
      </c>
      <c r="E102" s="145">
        <v>44208</v>
      </c>
      <c r="F102" s="145">
        <v>44408</v>
      </c>
    </row>
    <row r="103" spans="1:6" ht="45.75" customHeight="1" x14ac:dyDescent="0.2">
      <c r="A103" s="407"/>
      <c r="B103" s="139"/>
      <c r="C103" s="127"/>
      <c r="D103" s="158"/>
      <c r="E103" s="145"/>
      <c r="F103" s="145"/>
    </row>
    <row r="104" spans="1:6" ht="45.75" customHeight="1" x14ac:dyDescent="0.2">
      <c r="A104" s="408"/>
      <c r="B104" s="139"/>
      <c r="C104" s="127"/>
      <c r="D104" s="158"/>
      <c r="E104" s="145"/>
      <c r="F104" s="145"/>
    </row>
    <row r="105" spans="1:6" ht="45.75" customHeight="1" x14ac:dyDescent="0.2">
      <c r="A105" s="406" t="str">
        <f>'ACCS 2021'!C31</f>
        <v>Identificar estrategias metodológicas pertinentes.</v>
      </c>
      <c r="B105" s="139" t="s">
        <v>848</v>
      </c>
      <c r="C105" s="127" t="s">
        <v>846</v>
      </c>
      <c r="D105" s="146" t="s">
        <v>661</v>
      </c>
      <c r="E105" s="145">
        <v>44208</v>
      </c>
      <c r="F105" s="145">
        <v>44408</v>
      </c>
    </row>
    <row r="106" spans="1:6" ht="45.75" customHeight="1" x14ac:dyDescent="0.2">
      <c r="A106" s="407"/>
      <c r="B106" s="139" t="s">
        <v>1231</v>
      </c>
      <c r="C106" s="127" t="s">
        <v>846</v>
      </c>
      <c r="D106" s="146" t="s">
        <v>661</v>
      </c>
      <c r="E106" s="145">
        <v>44208</v>
      </c>
      <c r="F106" s="145">
        <v>44408</v>
      </c>
    </row>
    <row r="107" spans="1:6" ht="45.75" customHeight="1" x14ac:dyDescent="0.2">
      <c r="A107" s="407"/>
      <c r="B107" s="139"/>
      <c r="C107" s="127"/>
      <c r="D107" s="158"/>
      <c r="E107" s="145"/>
      <c r="F107" s="145"/>
    </row>
    <row r="108" spans="1:6" ht="45.75" customHeight="1" x14ac:dyDescent="0.2">
      <c r="A108" s="408"/>
      <c r="B108" s="139"/>
      <c r="C108" s="127"/>
      <c r="D108" s="158"/>
      <c r="E108" s="145"/>
      <c r="F108" s="145"/>
    </row>
    <row r="109" spans="1:6" ht="45.75" customHeight="1" x14ac:dyDescent="0.2">
      <c r="A109" s="406" t="str">
        <f>'ACCS 2021'!C32</f>
        <v>Revisar la metodología de Escuela Nueva.</v>
      </c>
      <c r="B109" s="139" t="s">
        <v>849</v>
      </c>
      <c r="C109" s="127" t="s">
        <v>851</v>
      </c>
      <c r="D109" s="146" t="s">
        <v>659</v>
      </c>
      <c r="E109" s="145">
        <v>44208</v>
      </c>
      <c r="F109" s="145">
        <v>44408</v>
      </c>
    </row>
    <row r="110" spans="1:6" ht="45.75" customHeight="1" x14ac:dyDescent="0.2">
      <c r="A110" s="407"/>
      <c r="B110" s="139" t="s">
        <v>1232</v>
      </c>
      <c r="C110" s="127" t="s">
        <v>846</v>
      </c>
      <c r="D110" s="146" t="s">
        <v>661</v>
      </c>
      <c r="E110" s="145">
        <v>44208</v>
      </c>
      <c r="F110" s="145">
        <v>44408</v>
      </c>
    </row>
    <row r="111" spans="1:6" ht="45.75" customHeight="1" x14ac:dyDescent="0.2">
      <c r="A111" s="407"/>
      <c r="B111" s="139"/>
      <c r="C111" s="127"/>
      <c r="D111" s="158"/>
      <c r="E111" s="145"/>
      <c r="F111" s="145"/>
    </row>
    <row r="112" spans="1:6" ht="45.75" customHeight="1" x14ac:dyDescent="0.2">
      <c r="A112" s="408"/>
      <c r="B112" s="139"/>
      <c r="C112" s="127"/>
      <c r="D112" s="158"/>
      <c r="E112" s="145"/>
      <c r="F112" s="145"/>
    </row>
    <row r="113" spans="1:6" ht="45.75" customHeight="1" x14ac:dyDescent="0.2">
      <c r="A113" s="406" t="str">
        <f>'ACCS 2021'!C33</f>
        <v>Exponer la metodología del PEI con los estudiantes.</v>
      </c>
      <c r="B113" s="139" t="s">
        <v>852</v>
      </c>
      <c r="C113" s="127" t="s">
        <v>846</v>
      </c>
      <c r="D113" s="146" t="s">
        <v>661</v>
      </c>
      <c r="E113" s="145">
        <v>44208</v>
      </c>
      <c r="F113" s="145">
        <v>44408</v>
      </c>
    </row>
    <row r="114" spans="1:6" ht="45.75" customHeight="1" x14ac:dyDescent="0.2">
      <c r="A114" s="407"/>
      <c r="B114" s="139" t="s">
        <v>1233</v>
      </c>
      <c r="C114" s="127" t="s">
        <v>846</v>
      </c>
      <c r="D114" s="146" t="s">
        <v>661</v>
      </c>
      <c r="E114" s="145">
        <v>44208</v>
      </c>
      <c r="F114" s="145">
        <v>44408</v>
      </c>
    </row>
    <row r="115" spans="1:6" ht="45.75" customHeight="1" x14ac:dyDescent="0.2">
      <c r="A115" s="407"/>
      <c r="B115" s="139"/>
      <c r="C115" s="127"/>
      <c r="D115" s="158"/>
      <c r="E115" s="145"/>
      <c r="F115" s="145"/>
    </row>
    <row r="116" spans="1:6" ht="45.75" customHeight="1" x14ac:dyDescent="0.2">
      <c r="A116" s="408"/>
      <c r="B116" s="139"/>
      <c r="C116" s="127"/>
      <c r="D116" s="158"/>
      <c r="E116" s="145"/>
      <c r="F116" s="145"/>
    </row>
    <row r="117" spans="1:6" ht="45.75" customHeight="1" x14ac:dyDescent="0.2">
      <c r="A117" s="406" t="str">
        <f>'ACCS 2021'!C34</f>
        <v>Revisar el estilo de enseñanza de cada docente.</v>
      </c>
      <c r="B117" s="139" t="s">
        <v>854</v>
      </c>
      <c r="C117" s="127" t="s">
        <v>668</v>
      </c>
      <c r="D117" s="148" t="s">
        <v>650</v>
      </c>
      <c r="E117" s="145">
        <v>44208</v>
      </c>
      <c r="F117" s="145">
        <v>44408</v>
      </c>
    </row>
    <row r="118" spans="1:6" ht="45.75" customHeight="1" x14ac:dyDescent="0.2">
      <c r="A118" s="407"/>
      <c r="B118" s="139" t="s">
        <v>857</v>
      </c>
      <c r="C118" s="127" t="s">
        <v>668</v>
      </c>
      <c r="D118" s="148" t="s">
        <v>650</v>
      </c>
      <c r="E118" s="145">
        <v>44208</v>
      </c>
      <c r="F118" s="145">
        <v>44408</v>
      </c>
    </row>
    <row r="119" spans="1:6" ht="45.75" customHeight="1" x14ac:dyDescent="0.2">
      <c r="A119" s="407"/>
      <c r="B119" s="139" t="s">
        <v>856</v>
      </c>
      <c r="C119" s="127" t="s">
        <v>668</v>
      </c>
      <c r="D119" s="148" t="s">
        <v>650</v>
      </c>
      <c r="E119" s="145">
        <v>44208</v>
      </c>
      <c r="F119" s="145">
        <v>44408</v>
      </c>
    </row>
    <row r="120" spans="1:6" ht="45.75" customHeight="1" x14ac:dyDescent="0.2">
      <c r="A120" s="408"/>
      <c r="B120" s="139"/>
      <c r="C120" s="127"/>
      <c r="D120" s="158"/>
      <c r="E120" s="145"/>
      <c r="F120" s="145"/>
    </row>
    <row r="121" spans="1:6" ht="45.75" customHeight="1" x14ac:dyDescent="0.2">
      <c r="A121" s="406" t="str">
        <f>'ACCS 2021'!C35</f>
        <v>Revisar los métodos de evaluación de cada docente.</v>
      </c>
      <c r="B121" s="139" t="s">
        <v>854</v>
      </c>
      <c r="C121" s="127" t="s">
        <v>668</v>
      </c>
      <c r="D121" s="148" t="s">
        <v>650</v>
      </c>
      <c r="E121" s="145">
        <v>44208</v>
      </c>
      <c r="F121" s="145">
        <v>44408</v>
      </c>
    </row>
    <row r="122" spans="1:6" ht="45.75" customHeight="1" x14ac:dyDescent="0.2">
      <c r="A122" s="407"/>
      <c r="B122" s="139" t="s">
        <v>857</v>
      </c>
      <c r="C122" s="127" t="s">
        <v>668</v>
      </c>
      <c r="D122" s="148" t="s">
        <v>650</v>
      </c>
      <c r="E122" s="145">
        <v>44208</v>
      </c>
      <c r="F122" s="145">
        <v>44408</v>
      </c>
    </row>
    <row r="123" spans="1:6" ht="45.75" customHeight="1" x14ac:dyDescent="0.2">
      <c r="A123" s="407"/>
      <c r="B123" s="139" t="s">
        <v>856</v>
      </c>
      <c r="C123" s="127" t="s">
        <v>668</v>
      </c>
      <c r="D123" s="148" t="s">
        <v>650</v>
      </c>
      <c r="E123" s="145">
        <v>44208</v>
      </c>
      <c r="F123" s="145">
        <v>44408</v>
      </c>
    </row>
    <row r="124" spans="1:6" ht="45.75" customHeight="1" x14ac:dyDescent="0.2">
      <c r="A124" s="408"/>
      <c r="B124" s="139"/>
      <c r="C124" s="127"/>
      <c r="D124" s="158"/>
      <c r="E124" s="145"/>
      <c r="F124" s="145"/>
    </row>
    <row r="125" spans="1:6" ht="45.75" customHeight="1" x14ac:dyDescent="0.2">
      <c r="A125" s="406" t="str">
        <f>'ACCS 2021'!C36</f>
        <v>Revisar el método de recuperación de cada docente.</v>
      </c>
      <c r="B125" s="139" t="s">
        <v>854</v>
      </c>
      <c r="C125" s="127" t="s">
        <v>668</v>
      </c>
      <c r="D125" s="148" t="s">
        <v>650</v>
      </c>
      <c r="E125" s="145">
        <v>44208</v>
      </c>
      <c r="F125" s="145">
        <v>44408</v>
      </c>
    </row>
    <row r="126" spans="1:6" ht="45.75" customHeight="1" x14ac:dyDescent="0.2">
      <c r="A126" s="407"/>
      <c r="B126" s="139" t="s">
        <v>857</v>
      </c>
      <c r="C126" s="127" t="s">
        <v>668</v>
      </c>
      <c r="D126" s="148" t="s">
        <v>650</v>
      </c>
      <c r="E126" s="145">
        <v>44208</v>
      </c>
      <c r="F126" s="145">
        <v>44408</v>
      </c>
    </row>
    <row r="127" spans="1:6" ht="45.75" customHeight="1" x14ac:dyDescent="0.2">
      <c r="A127" s="407"/>
      <c r="B127" s="139" t="s">
        <v>856</v>
      </c>
      <c r="C127" s="127" t="s">
        <v>668</v>
      </c>
      <c r="D127" s="148" t="s">
        <v>650</v>
      </c>
      <c r="E127" s="145">
        <v>44208</v>
      </c>
      <c r="F127" s="145">
        <v>44408</v>
      </c>
    </row>
    <row r="128" spans="1:6" ht="45.75" customHeight="1" x14ac:dyDescent="0.2">
      <c r="A128" s="408"/>
      <c r="B128" s="139"/>
      <c r="C128" s="127"/>
      <c r="D128" s="158"/>
      <c r="E128" s="145"/>
      <c r="F128" s="145"/>
    </row>
    <row r="129" spans="1:6" ht="45.75" customHeight="1" x14ac:dyDescent="0.2">
      <c r="A129" s="406" t="str">
        <f>'ACCS 2021'!C37</f>
        <v>Definir el estilo de enseñanza-aprendizaje de los docentes del Instituto Técnico Rafael García Herreros.</v>
      </c>
      <c r="B129" s="139" t="s">
        <v>858</v>
      </c>
      <c r="C129" s="127" t="s">
        <v>846</v>
      </c>
      <c r="D129" s="146" t="s">
        <v>661</v>
      </c>
      <c r="E129" s="145">
        <v>44208</v>
      </c>
      <c r="F129" s="145">
        <v>44408</v>
      </c>
    </row>
    <row r="130" spans="1:6" ht="45.75" customHeight="1" x14ac:dyDescent="0.2">
      <c r="A130" s="407"/>
      <c r="B130" s="139" t="s">
        <v>859</v>
      </c>
      <c r="C130" s="127" t="s">
        <v>846</v>
      </c>
      <c r="D130" s="146" t="s">
        <v>661</v>
      </c>
      <c r="E130" s="145">
        <v>44208</v>
      </c>
      <c r="F130" s="145">
        <v>44408</v>
      </c>
    </row>
    <row r="131" spans="1:6" ht="45.75" customHeight="1" x14ac:dyDescent="0.2">
      <c r="A131" s="407"/>
      <c r="B131" s="139"/>
      <c r="C131" s="127"/>
      <c r="D131" s="158"/>
      <c r="E131" s="145"/>
      <c r="F131" s="145"/>
    </row>
    <row r="132" spans="1:6" ht="45.75" customHeight="1" x14ac:dyDescent="0.2">
      <c r="A132" s="408"/>
      <c r="B132" s="139"/>
      <c r="C132" s="127"/>
      <c r="D132" s="158"/>
      <c r="E132" s="145"/>
      <c r="F132" s="145"/>
    </row>
    <row r="133" spans="1:6" ht="45.75" customHeight="1" x14ac:dyDescent="0.2">
      <c r="A133" s="406" t="str">
        <f>'ACCS 2021'!C38</f>
        <v>Revisar los planes de área, de aula y proyectos presentados para su aprobación.</v>
      </c>
      <c r="B133" s="139" t="s">
        <v>862</v>
      </c>
      <c r="C133" s="127" t="s">
        <v>846</v>
      </c>
      <c r="D133" s="146" t="s">
        <v>661</v>
      </c>
      <c r="E133" s="90">
        <v>44208</v>
      </c>
      <c r="F133" s="90">
        <v>44285</v>
      </c>
    </row>
    <row r="134" spans="1:6" ht="45.75" customHeight="1" x14ac:dyDescent="0.2">
      <c r="A134" s="407"/>
      <c r="B134" s="139" t="s">
        <v>861</v>
      </c>
      <c r="C134" s="127" t="s">
        <v>846</v>
      </c>
      <c r="D134" s="146" t="s">
        <v>661</v>
      </c>
      <c r="E134" s="90">
        <v>44208</v>
      </c>
      <c r="F134" s="90">
        <v>44285</v>
      </c>
    </row>
    <row r="135" spans="1:6" ht="45.75" customHeight="1" x14ac:dyDescent="0.2">
      <c r="A135" s="407"/>
      <c r="B135" s="139" t="s">
        <v>860</v>
      </c>
      <c r="C135" s="127" t="s">
        <v>846</v>
      </c>
      <c r="D135" s="146" t="s">
        <v>661</v>
      </c>
      <c r="E135" s="90">
        <v>44208</v>
      </c>
      <c r="F135" s="90">
        <v>44285</v>
      </c>
    </row>
    <row r="136" spans="1:6" ht="45.75" customHeight="1" x14ac:dyDescent="0.2">
      <c r="A136" s="408"/>
      <c r="B136" s="139"/>
      <c r="C136" s="127"/>
      <c r="D136" s="158"/>
      <c r="E136" s="145"/>
      <c r="F136" s="145"/>
    </row>
    <row r="137" spans="1:6" ht="45.75" customHeight="1" x14ac:dyDescent="0.2">
      <c r="A137" s="406" t="str">
        <f>'ACCS 2021'!C39</f>
        <v>Organizar los planes de área y ubicarlos en la plataforma institucional.</v>
      </c>
      <c r="B137" s="139" t="s">
        <v>863</v>
      </c>
      <c r="C137" s="127" t="s">
        <v>658</v>
      </c>
      <c r="D137" s="148" t="s">
        <v>659</v>
      </c>
      <c r="E137" s="90">
        <v>44287</v>
      </c>
      <c r="F137" s="90">
        <v>44316</v>
      </c>
    </row>
    <row r="138" spans="1:6" ht="45.75" customHeight="1" x14ac:dyDescent="0.2">
      <c r="A138" s="407"/>
      <c r="B138" s="139" t="s">
        <v>864</v>
      </c>
      <c r="C138" s="127" t="s">
        <v>658</v>
      </c>
      <c r="D138" s="148" t="s">
        <v>659</v>
      </c>
      <c r="E138" s="90">
        <v>44287</v>
      </c>
      <c r="F138" s="90">
        <v>44316</v>
      </c>
    </row>
    <row r="139" spans="1:6" ht="45.75" customHeight="1" x14ac:dyDescent="0.2">
      <c r="A139" s="407"/>
      <c r="B139" s="139" t="s">
        <v>1234</v>
      </c>
      <c r="C139" s="127" t="s">
        <v>658</v>
      </c>
      <c r="D139" s="148" t="s">
        <v>659</v>
      </c>
      <c r="E139" s="90">
        <v>44287</v>
      </c>
      <c r="F139" s="90">
        <v>44316</v>
      </c>
    </row>
    <row r="140" spans="1:6" ht="45.75" customHeight="1" x14ac:dyDescent="0.2">
      <c r="A140" s="408"/>
      <c r="B140" s="139"/>
      <c r="C140" s="127"/>
      <c r="D140" s="158"/>
      <c r="E140" s="145"/>
      <c r="F140" s="145"/>
    </row>
    <row r="141" spans="1:6" ht="45.75" customHeight="1" x14ac:dyDescent="0.2">
      <c r="A141" s="406" t="str">
        <f>'ACCS 2021'!C40</f>
        <v>Organizar los planes de aula y ubicarlos en la plataforma institucional.</v>
      </c>
      <c r="B141" s="139" t="s">
        <v>863</v>
      </c>
      <c r="C141" s="127" t="s">
        <v>658</v>
      </c>
      <c r="D141" s="148" t="s">
        <v>659</v>
      </c>
      <c r="E141" s="90">
        <v>44287</v>
      </c>
      <c r="F141" s="90">
        <v>44316</v>
      </c>
    </row>
    <row r="142" spans="1:6" ht="45.75" customHeight="1" x14ac:dyDescent="0.2">
      <c r="A142" s="407"/>
      <c r="B142" s="139" t="s">
        <v>865</v>
      </c>
      <c r="C142" s="127" t="s">
        <v>658</v>
      </c>
      <c r="D142" s="148" t="s">
        <v>659</v>
      </c>
      <c r="E142" s="90">
        <v>44287</v>
      </c>
      <c r="F142" s="90">
        <v>44316</v>
      </c>
    </row>
    <row r="143" spans="1:6" ht="45.75" customHeight="1" x14ac:dyDescent="0.2">
      <c r="A143" s="407"/>
      <c r="B143" s="139" t="s">
        <v>1234</v>
      </c>
      <c r="C143" s="127" t="s">
        <v>658</v>
      </c>
      <c r="D143" s="148" t="s">
        <v>659</v>
      </c>
      <c r="E143" s="90">
        <v>44287</v>
      </c>
      <c r="F143" s="90">
        <v>44316</v>
      </c>
    </row>
    <row r="144" spans="1:6" ht="45.75" customHeight="1" x14ac:dyDescent="0.2">
      <c r="A144" s="408"/>
      <c r="B144" s="139"/>
      <c r="C144" s="127"/>
      <c r="D144" s="158"/>
      <c r="E144" s="145"/>
      <c r="F144" s="145"/>
    </row>
    <row r="145" spans="1:6" ht="45.75" customHeight="1" x14ac:dyDescent="0.2">
      <c r="A145" s="406" t="str">
        <f>'ACCS 2021'!C41</f>
        <v>Organizar los proyectos pedagógicos y ubicarlos en la plataforma Institucional.</v>
      </c>
      <c r="B145" s="139" t="s">
        <v>863</v>
      </c>
      <c r="C145" s="127" t="s">
        <v>658</v>
      </c>
      <c r="D145" s="148" t="s">
        <v>659</v>
      </c>
      <c r="E145" s="90">
        <v>44287</v>
      </c>
      <c r="F145" s="90">
        <v>44316</v>
      </c>
    </row>
    <row r="146" spans="1:6" ht="45.75" customHeight="1" x14ac:dyDescent="0.2">
      <c r="A146" s="407"/>
      <c r="B146" s="139" t="s">
        <v>866</v>
      </c>
      <c r="C146" s="127" t="s">
        <v>658</v>
      </c>
      <c r="D146" s="148" t="s">
        <v>659</v>
      </c>
      <c r="E146" s="90">
        <v>44287</v>
      </c>
      <c r="F146" s="90">
        <v>44316</v>
      </c>
    </row>
    <row r="147" spans="1:6" ht="45.75" customHeight="1" x14ac:dyDescent="0.2">
      <c r="A147" s="407"/>
      <c r="B147" s="139" t="s">
        <v>1234</v>
      </c>
      <c r="C147" s="127" t="s">
        <v>658</v>
      </c>
      <c r="D147" s="148" t="s">
        <v>659</v>
      </c>
      <c r="E147" s="90">
        <v>44287</v>
      </c>
      <c r="F147" s="90">
        <v>44316</v>
      </c>
    </row>
    <row r="148" spans="1:6" ht="45.75" customHeight="1" x14ac:dyDescent="0.2">
      <c r="A148" s="408"/>
      <c r="B148" s="139"/>
      <c r="C148" s="127"/>
      <c r="D148" s="158"/>
      <c r="E148" s="145"/>
      <c r="F148" s="145"/>
    </row>
    <row r="149" spans="1:6" ht="45.75" customHeight="1" x14ac:dyDescent="0.2">
      <c r="A149" s="406" t="str">
        <f>'ACCS 2021'!C42</f>
        <v>Priorizar el acompañamiento de acuerdo a las necesidades.</v>
      </c>
      <c r="B149" s="139" t="s">
        <v>867</v>
      </c>
      <c r="C149" s="127" t="s">
        <v>635</v>
      </c>
      <c r="D149" s="148" t="s">
        <v>650</v>
      </c>
      <c r="E149" s="90">
        <v>44287</v>
      </c>
      <c r="F149" s="90">
        <v>44530</v>
      </c>
    </row>
    <row r="150" spans="1:6" ht="45.75" customHeight="1" x14ac:dyDescent="0.2">
      <c r="A150" s="407"/>
      <c r="B150" s="139" t="s">
        <v>868</v>
      </c>
      <c r="C150" s="127" t="s">
        <v>635</v>
      </c>
      <c r="D150" s="148" t="s">
        <v>650</v>
      </c>
      <c r="E150" s="90">
        <v>44287</v>
      </c>
      <c r="F150" s="90">
        <v>44530</v>
      </c>
    </row>
    <row r="151" spans="1:6" ht="45.75" customHeight="1" x14ac:dyDescent="0.2">
      <c r="A151" s="407"/>
      <c r="B151" s="139"/>
      <c r="C151" s="127"/>
      <c r="D151" s="158"/>
      <c r="E151" s="145"/>
      <c r="F151" s="145"/>
    </row>
    <row r="152" spans="1:6" ht="45.75" customHeight="1" x14ac:dyDescent="0.2">
      <c r="A152" s="408"/>
      <c r="B152" s="139"/>
      <c r="C152" s="127"/>
      <c r="D152" s="158"/>
      <c r="E152" s="145"/>
      <c r="F152" s="145"/>
    </row>
    <row r="153" spans="1:6" ht="45.75" customHeight="1" x14ac:dyDescent="0.2">
      <c r="A153" s="406" t="str">
        <f>'ACCS 2021'!C43</f>
        <v>Elaborar el Plan de Acción y el cronograma.</v>
      </c>
      <c r="B153" s="139" t="s">
        <v>869</v>
      </c>
      <c r="C153" s="127" t="s">
        <v>635</v>
      </c>
      <c r="D153" s="148" t="s">
        <v>650</v>
      </c>
      <c r="E153" s="90">
        <v>44287</v>
      </c>
      <c r="F153" s="90">
        <v>44530</v>
      </c>
    </row>
    <row r="154" spans="1:6" ht="45.75" customHeight="1" x14ac:dyDescent="0.2">
      <c r="A154" s="407"/>
      <c r="B154" s="139" t="s">
        <v>870</v>
      </c>
      <c r="C154" s="127" t="s">
        <v>635</v>
      </c>
      <c r="D154" s="148" t="s">
        <v>650</v>
      </c>
      <c r="E154" s="90">
        <v>44287</v>
      </c>
      <c r="F154" s="90">
        <v>44530</v>
      </c>
    </row>
    <row r="155" spans="1:6" ht="45.75" customHeight="1" x14ac:dyDescent="0.2">
      <c r="A155" s="407"/>
      <c r="B155" s="139"/>
      <c r="C155" s="127"/>
      <c r="D155" s="158"/>
      <c r="E155" s="145"/>
      <c r="F155" s="145"/>
    </row>
    <row r="156" spans="1:6" ht="45.75" customHeight="1" x14ac:dyDescent="0.2">
      <c r="A156" s="408"/>
      <c r="B156" s="139"/>
      <c r="C156" s="127"/>
      <c r="D156" s="158"/>
      <c r="E156" s="145"/>
      <c r="F156" s="145"/>
    </row>
    <row r="157" spans="1:6" ht="45.75" customHeight="1" x14ac:dyDescent="0.2">
      <c r="A157" s="406" t="str">
        <f>'ACCS 2021'!C44</f>
        <v>Desarrollar el plan de acción programado.</v>
      </c>
      <c r="B157" s="139" t="s">
        <v>871</v>
      </c>
      <c r="C157" s="127" t="s">
        <v>635</v>
      </c>
      <c r="D157" s="148" t="s">
        <v>650</v>
      </c>
      <c r="E157" s="90">
        <v>44287</v>
      </c>
      <c r="F157" s="90">
        <v>44530</v>
      </c>
    </row>
    <row r="158" spans="1:6" ht="45.75" customHeight="1" x14ac:dyDescent="0.2">
      <c r="A158" s="407"/>
      <c r="B158" s="139" t="s">
        <v>872</v>
      </c>
      <c r="C158" s="127" t="s">
        <v>635</v>
      </c>
      <c r="D158" s="148" t="s">
        <v>650</v>
      </c>
      <c r="E158" s="90">
        <v>44287</v>
      </c>
      <c r="F158" s="90">
        <v>44530</v>
      </c>
    </row>
    <row r="159" spans="1:6" ht="45.75" customHeight="1" x14ac:dyDescent="0.2">
      <c r="A159" s="407"/>
      <c r="B159" s="139"/>
      <c r="C159" s="127"/>
      <c r="D159" s="158"/>
      <c r="E159" s="145"/>
      <c r="F159" s="145"/>
    </row>
    <row r="160" spans="1:6" ht="45.75" customHeight="1" x14ac:dyDescent="0.2">
      <c r="A160" s="408"/>
      <c r="B160" s="139"/>
      <c r="C160" s="127"/>
      <c r="D160" s="158"/>
      <c r="E160" s="145"/>
      <c r="F160" s="145"/>
    </row>
    <row r="161" spans="1:6" ht="45.75" customHeight="1" x14ac:dyDescent="0.2">
      <c r="A161" s="406" t="str">
        <f>'ACCS 2021'!C45</f>
        <v>Evaluar el proceso desarrollado con base en el Plan de Acción</v>
      </c>
      <c r="B161" s="139" t="s">
        <v>873</v>
      </c>
      <c r="C161" s="127" t="s">
        <v>635</v>
      </c>
      <c r="D161" s="148" t="s">
        <v>650</v>
      </c>
      <c r="E161" s="90">
        <v>44287</v>
      </c>
      <c r="F161" s="90">
        <v>44530</v>
      </c>
    </row>
    <row r="162" spans="1:6" ht="45.75" customHeight="1" x14ac:dyDescent="0.2">
      <c r="A162" s="407"/>
      <c r="B162" s="139" t="s">
        <v>874</v>
      </c>
      <c r="C162" s="127" t="s">
        <v>635</v>
      </c>
      <c r="D162" s="148" t="s">
        <v>650</v>
      </c>
      <c r="E162" s="90">
        <v>44287</v>
      </c>
      <c r="F162" s="90">
        <v>44530</v>
      </c>
    </row>
    <row r="163" spans="1:6" ht="45.75" customHeight="1" x14ac:dyDescent="0.2">
      <c r="A163" s="407"/>
      <c r="B163" s="139" t="s">
        <v>875</v>
      </c>
      <c r="C163" s="127" t="s">
        <v>635</v>
      </c>
      <c r="D163" s="148" t="s">
        <v>650</v>
      </c>
      <c r="E163" s="90">
        <v>44287</v>
      </c>
      <c r="F163" s="90">
        <v>44530</v>
      </c>
    </row>
    <row r="164" spans="1:6" ht="45.75" customHeight="1" x14ac:dyDescent="0.2">
      <c r="A164" s="408"/>
      <c r="B164" s="139" t="s">
        <v>645</v>
      </c>
      <c r="C164" s="127" t="s">
        <v>635</v>
      </c>
      <c r="D164" s="148" t="s">
        <v>650</v>
      </c>
      <c r="E164" s="90">
        <v>44287</v>
      </c>
      <c r="F164" s="90">
        <v>44530</v>
      </c>
    </row>
    <row r="165" spans="1:6" ht="45.75" customHeight="1" x14ac:dyDescent="0.2">
      <c r="A165" s="406" t="str">
        <f>'ACCS 2021'!C46</f>
        <v>Identificar las estrategias aplicadas durante el año anterior evaluando su impacto.</v>
      </c>
      <c r="B165" s="139" t="s">
        <v>878</v>
      </c>
      <c r="C165" s="127" t="s">
        <v>635</v>
      </c>
      <c r="D165" s="148" t="s">
        <v>650</v>
      </c>
      <c r="E165" s="90">
        <v>44287</v>
      </c>
      <c r="F165" s="90">
        <v>44530</v>
      </c>
    </row>
    <row r="166" spans="1:6" ht="45.75" customHeight="1" x14ac:dyDescent="0.2">
      <c r="A166" s="407"/>
      <c r="B166" s="139" t="s">
        <v>879</v>
      </c>
      <c r="C166" s="127" t="s">
        <v>635</v>
      </c>
      <c r="D166" s="148" t="s">
        <v>650</v>
      </c>
      <c r="E166" s="90">
        <v>44287</v>
      </c>
      <c r="F166" s="90">
        <v>44530</v>
      </c>
    </row>
    <row r="167" spans="1:6" ht="45.75" customHeight="1" x14ac:dyDescent="0.2">
      <c r="A167" s="407"/>
      <c r="B167" s="139"/>
      <c r="C167" s="127"/>
      <c r="D167" s="158"/>
      <c r="E167" s="145"/>
      <c r="F167" s="145"/>
    </row>
    <row r="168" spans="1:6" ht="45.75" customHeight="1" x14ac:dyDescent="0.2">
      <c r="A168" s="408"/>
      <c r="B168" s="139"/>
      <c r="C168" s="127"/>
      <c r="D168" s="158"/>
      <c r="E168" s="145"/>
      <c r="F168" s="145"/>
    </row>
    <row r="169" spans="1:6" ht="45.75" customHeight="1" x14ac:dyDescent="0.2">
      <c r="A169" s="406" t="str">
        <f>'ACCS 2021'!C47</f>
        <v>Diseñar el proceso intervención en las actividades curriculares tipo Saber.</v>
      </c>
      <c r="B169" s="139" t="s">
        <v>876</v>
      </c>
      <c r="C169" s="127" t="s">
        <v>635</v>
      </c>
      <c r="D169" s="148" t="s">
        <v>650</v>
      </c>
      <c r="E169" s="90">
        <v>44287</v>
      </c>
      <c r="F169" s="90">
        <v>44530</v>
      </c>
    </row>
    <row r="170" spans="1:6" ht="45.75" customHeight="1" x14ac:dyDescent="0.2">
      <c r="A170" s="407"/>
      <c r="B170" s="139" t="s">
        <v>877</v>
      </c>
      <c r="C170" s="127" t="s">
        <v>635</v>
      </c>
      <c r="D170" s="148" t="s">
        <v>650</v>
      </c>
      <c r="E170" s="90">
        <v>44287</v>
      </c>
      <c r="F170" s="90">
        <v>44530</v>
      </c>
    </row>
    <row r="171" spans="1:6" ht="45.75" customHeight="1" x14ac:dyDescent="0.2">
      <c r="A171" s="407"/>
      <c r="B171" s="139"/>
      <c r="C171" s="127"/>
      <c r="D171" s="158"/>
      <c r="E171" s="145"/>
      <c r="F171" s="145"/>
    </row>
    <row r="172" spans="1:6" ht="45.75" customHeight="1" x14ac:dyDescent="0.2">
      <c r="A172" s="408"/>
      <c r="B172" s="139"/>
      <c r="C172" s="127"/>
      <c r="D172" s="158"/>
      <c r="E172" s="145"/>
      <c r="F172" s="145"/>
    </row>
    <row r="173" spans="1:6" ht="45.75" customHeight="1" x14ac:dyDescent="0.2">
      <c r="A173" s="406" t="str">
        <f>'ACCS 2021'!C48</f>
        <v>Elaborar las estrategias evaluativas tipo Saber.</v>
      </c>
      <c r="B173" s="139" t="s">
        <v>880</v>
      </c>
      <c r="C173" s="127" t="s">
        <v>474</v>
      </c>
      <c r="D173" s="148" t="s">
        <v>659</v>
      </c>
      <c r="E173" s="90">
        <v>44287</v>
      </c>
      <c r="F173" s="90">
        <v>44530</v>
      </c>
    </row>
    <row r="174" spans="1:6" ht="45.75" customHeight="1" x14ac:dyDescent="0.2">
      <c r="A174" s="407"/>
      <c r="B174" s="139" t="s">
        <v>881</v>
      </c>
      <c r="C174" s="127" t="s">
        <v>474</v>
      </c>
      <c r="D174" s="148" t="s">
        <v>659</v>
      </c>
      <c r="E174" s="90">
        <v>44287</v>
      </c>
      <c r="F174" s="90">
        <v>44530</v>
      </c>
    </row>
    <row r="175" spans="1:6" ht="45.75" customHeight="1" x14ac:dyDescent="0.2">
      <c r="A175" s="407"/>
      <c r="B175" s="139"/>
      <c r="C175" s="127"/>
      <c r="D175" s="148"/>
      <c r="E175" s="145"/>
      <c r="F175" s="145"/>
    </row>
    <row r="176" spans="1:6" ht="45.75" customHeight="1" x14ac:dyDescent="0.2">
      <c r="A176" s="408"/>
      <c r="B176" s="139"/>
      <c r="C176" s="127"/>
      <c r="D176" s="148"/>
      <c r="E176" s="145"/>
      <c r="F176" s="145"/>
    </row>
    <row r="177" spans="1:6" ht="45.75" customHeight="1" x14ac:dyDescent="0.2">
      <c r="A177" s="406" t="str">
        <f>'ACCS 2021'!C49</f>
        <v>Aplicar las estrategias programadas.</v>
      </c>
      <c r="B177" s="139" t="s">
        <v>882</v>
      </c>
      <c r="C177" s="127" t="s">
        <v>474</v>
      </c>
      <c r="D177" s="148" t="s">
        <v>659</v>
      </c>
      <c r="E177" s="90">
        <v>44287</v>
      </c>
      <c r="F177" s="90">
        <v>44530</v>
      </c>
    </row>
    <row r="178" spans="1:6" ht="45.75" customHeight="1" x14ac:dyDescent="0.2">
      <c r="A178" s="407"/>
      <c r="B178" s="139" t="s">
        <v>883</v>
      </c>
      <c r="C178" s="127" t="s">
        <v>474</v>
      </c>
      <c r="D178" s="148" t="s">
        <v>659</v>
      </c>
      <c r="E178" s="90">
        <v>44287</v>
      </c>
      <c r="F178" s="90">
        <v>44530</v>
      </c>
    </row>
    <row r="179" spans="1:6" ht="45.75" customHeight="1" x14ac:dyDescent="0.2">
      <c r="A179" s="407"/>
      <c r="B179" s="139"/>
      <c r="C179" s="127"/>
      <c r="D179" s="158"/>
      <c r="E179" s="145"/>
      <c r="F179" s="145"/>
    </row>
    <row r="180" spans="1:6" ht="45.75" customHeight="1" x14ac:dyDescent="0.2">
      <c r="A180" s="408"/>
      <c r="B180" s="139"/>
      <c r="C180" s="127"/>
      <c r="D180" s="158"/>
      <c r="E180" s="145"/>
      <c r="F180" s="145"/>
    </row>
    <row r="181" spans="1:6" ht="45.75" customHeight="1" x14ac:dyDescent="0.2">
      <c r="A181" s="406" t="str">
        <f>'ACCS 2021'!C50</f>
        <v>Identificar los resultados de las Pruebas Saber del año anterior y de los últimos tres años.</v>
      </c>
      <c r="B181" s="139" t="s">
        <v>884</v>
      </c>
      <c r="C181" s="127" t="s">
        <v>635</v>
      </c>
      <c r="D181" s="148" t="s">
        <v>650</v>
      </c>
      <c r="E181" s="90">
        <v>44228</v>
      </c>
      <c r="F181" s="90">
        <v>44224</v>
      </c>
    </row>
    <row r="182" spans="1:6" ht="45.75" customHeight="1" x14ac:dyDescent="0.2">
      <c r="A182" s="407"/>
      <c r="B182" s="139" t="s">
        <v>885</v>
      </c>
      <c r="C182" s="127" t="s">
        <v>635</v>
      </c>
      <c r="D182" s="148" t="s">
        <v>650</v>
      </c>
      <c r="E182" s="90">
        <v>44228</v>
      </c>
      <c r="F182" s="90">
        <v>44224</v>
      </c>
    </row>
    <row r="183" spans="1:6" ht="45.75" customHeight="1" x14ac:dyDescent="0.2">
      <c r="A183" s="407"/>
      <c r="B183" s="139"/>
      <c r="C183" s="127"/>
      <c r="D183" s="158"/>
      <c r="E183" s="145"/>
      <c r="F183" s="145"/>
    </row>
    <row r="184" spans="1:6" ht="45.75" customHeight="1" x14ac:dyDescent="0.2">
      <c r="A184" s="408"/>
      <c r="B184" s="139"/>
      <c r="C184" s="127"/>
      <c r="D184" s="158"/>
      <c r="E184" s="145"/>
      <c r="F184" s="145"/>
    </row>
    <row r="185" spans="1:6" ht="45.75" customHeight="1" x14ac:dyDescent="0.2">
      <c r="A185" s="406" t="str">
        <f>'ACCS 2021'!C51</f>
        <v>Identificar los resultados académicos del año anterior.</v>
      </c>
      <c r="B185" s="139" t="s">
        <v>888</v>
      </c>
      <c r="C185" s="127" t="s">
        <v>635</v>
      </c>
      <c r="D185" s="148" t="s">
        <v>650</v>
      </c>
      <c r="E185" s="90">
        <v>44228</v>
      </c>
      <c r="F185" s="90">
        <v>44224</v>
      </c>
    </row>
    <row r="186" spans="1:6" ht="45.75" customHeight="1" x14ac:dyDescent="0.2">
      <c r="A186" s="407"/>
      <c r="B186" s="139" t="s">
        <v>885</v>
      </c>
      <c r="C186" s="127" t="s">
        <v>635</v>
      </c>
      <c r="D186" s="148" t="s">
        <v>650</v>
      </c>
      <c r="E186" s="90">
        <v>44228</v>
      </c>
      <c r="F186" s="90">
        <v>44224</v>
      </c>
    </row>
    <row r="187" spans="1:6" ht="45.75" customHeight="1" x14ac:dyDescent="0.2">
      <c r="A187" s="407"/>
      <c r="B187" s="139"/>
      <c r="C187" s="127"/>
      <c r="D187" s="158"/>
      <c r="E187" s="145"/>
      <c r="F187" s="145"/>
    </row>
    <row r="188" spans="1:6" ht="45.75" customHeight="1" x14ac:dyDescent="0.2">
      <c r="A188" s="408"/>
      <c r="B188" s="139"/>
      <c r="C188" s="127"/>
      <c r="D188" s="158"/>
      <c r="E188" s="145"/>
      <c r="F188" s="145"/>
    </row>
    <row r="189" spans="1:6" ht="45.75" customHeight="1" x14ac:dyDescent="0.2">
      <c r="A189" s="406" t="str">
        <f>'ACCS 2021'!C52</f>
        <v>Plantear posibles soluciones para el mejoramiento de los resultados.</v>
      </c>
      <c r="B189" s="139" t="s">
        <v>889</v>
      </c>
      <c r="C189" s="127" t="s">
        <v>635</v>
      </c>
      <c r="D189" s="148" t="s">
        <v>650</v>
      </c>
      <c r="E189" s="90">
        <v>44256</v>
      </c>
      <c r="F189" s="90">
        <v>44408</v>
      </c>
    </row>
    <row r="190" spans="1:6" ht="45.75" customHeight="1" x14ac:dyDescent="0.2">
      <c r="A190" s="407"/>
      <c r="B190" s="139" t="s">
        <v>890</v>
      </c>
      <c r="C190" s="127" t="s">
        <v>635</v>
      </c>
      <c r="D190" s="148" t="s">
        <v>650</v>
      </c>
      <c r="E190" s="90">
        <v>44256</v>
      </c>
      <c r="F190" s="90">
        <v>44408</v>
      </c>
    </row>
    <row r="191" spans="1:6" ht="45.75" customHeight="1" x14ac:dyDescent="0.2">
      <c r="A191" s="407"/>
      <c r="B191" s="139"/>
      <c r="C191" s="127"/>
      <c r="D191" s="158"/>
      <c r="E191" s="145"/>
      <c r="F191" s="145"/>
    </row>
    <row r="192" spans="1:6" ht="45.75" customHeight="1" x14ac:dyDescent="0.2">
      <c r="A192" s="408"/>
      <c r="B192" s="139"/>
      <c r="C192" s="127"/>
      <c r="D192" s="158"/>
      <c r="E192" s="145"/>
      <c r="F192" s="145"/>
    </row>
    <row r="193" spans="1:6" ht="45.75" customHeight="1" x14ac:dyDescent="0.2">
      <c r="A193" s="406" t="str">
        <f>'ACCS 2021'!C53</f>
        <v>Desarrollar las actividades programadas.</v>
      </c>
      <c r="B193" s="139" t="s">
        <v>891</v>
      </c>
      <c r="C193" s="127" t="s">
        <v>474</v>
      </c>
      <c r="D193" s="148" t="s">
        <v>659</v>
      </c>
      <c r="E193" s="90">
        <v>44287</v>
      </c>
      <c r="F193" s="90">
        <v>44530</v>
      </c>
    </row>
    <row r="194" spans="1:6" ht="45.75" customHeight="1" x14ac:dyDescent="0.2">
      <c r="A194" s="407"/>
      <c r="B194" s="139" t="s">
        <v>819</v>
      </c>
      <c r="C194" s="127" t="s">
        <v>474</v>
      </c>
      <c r="D194" s="148" t="s">
        <v>659</v>
      </c>
      <c r="E194" s="90">
        <v>44287</v>
      </c>
      <c r="F194" s="90">
        <v>44530</v>
      </c>
    </row>
    <row r="195" spans="1:6" ht="45.75" customHeight="1" x14ac:dyDescent="0.2">
      <c r="A195" s="407"/>
      <c r="B195" s="139"/>
      <c r="C195" s="127"/>
      <c r="D195" s="158"/>
      <c r="E195" s="145"/>
      <c r="F195" s="145"/>
    </row>
    <row r="196" spans="1:6" ht="45.75" customHeight="1" x14ac:dyDescent="0.2">
      <c r="A196" s="408"/>
      <c r="B196" s="139"/>
      <c r="C196" s="127"/>
      <c r="D196" s="158"/>
      <c r="E196" s="145"/>
      <c r="F196" s="145"/>
    </row>
    <row r="197" spans="1:6" ht="45.75" customHeight="1" x14ac:dyDescent="0.2">
      <c r="A197" s="406" t="str">
        <f>'ACCS 2021'!C54</f>
        <v>Identificar las necesidades en material didáctico.</v>
      </c>
      <c r="B197" s="139" t="s">
        <v>892</v>
      </c>
      <c r="C197" s="158" t="s">
        <v>474</v>
      </c>
      <c r="D197" s="148" t="s">
        <v>659</v>
      </c>
      <c r="E197" s="90">
        <v>44256</v>
      </c>
      <c r="F197" s="90">
        <v>44408</v>
      </c>
    </row>
    <row r="198" spans="1:6" ht="45.75" customHeight="1" x14ac:dyDescent="0.2">
      <c r="A198" s="407"/>
      <c r="B198" s="139" t="s">
        <v>893</v>
      </c>
      <c r="C198" s="158" t="s">
        <v>474</v>
      </c>
      <c r="D198" s="148" t="s">
        <v>659</v>
      </c>
      <c r="E198" s="90">
        <v>44256</v>
      </c>
      <c r="F198" s="90">
        <v>44408</v>
      </c>
    </row>
    <row r="199" spans="1:6" ht="45.75" customHeight="1" x14ac:dyDescent="0.2">
      <c r="A199" s="407"/>
      <c r="B199" s="139"/>
      <c r="C199" s="127"/>
      <c r="D199" s="158"/>
      <c r="E199" s="145"/>
      <c r="F199" s="145"/>
    </row>
    <row r="200" spans="1:6" ht="45.75" customHeight="1" x14ac:dyDescent="0.2">
      <c r="A200" s="408"/>
      <c r="B200" s="139"/>
      <c r="C200" s="127"/>
      <c r="D200" s="158"/>
      <c r="E200" s="145"/>
      <c r="F200" s="145"/>
    </row>
    <row r="201" spans="1:6" ht="45.75" customHeight="1" x14ac:dyDescent="0.2">
      <c r="A201" s="406" t="str">
        <f>'ACCS 2021'!C55</f>
        <v>Identificar las necesidades en material tecnológico.</v>
      </c>
      <c r="B201" s="139" t="s">
        <v>894</v>
      </c>
      <c r="C201" s="158" t="s">
        <v>474</v>
      </c>
      <c r="D201" s="148" t="s">
        <v>659</v>
      </c>
      <c r="E201" s="90">
        <v>44256</v>
      </c>
      <c r="F201" s="90">
        <v>44408</v>
      </c>
    </row>
    <row r="202" spans="1:6" ht="45.75" customHeight="1" x14ac:dyDescent="0.2">
      <c r="A202" s="407"/>
      <c r="B202" s="139" t="s">
        <v>893</v>
      </c>
      <c r="C202" s="158" t="s">
        <v>474</v>
      </c>
      <c r="D202" s="148" t="s">
        <v>659</v>
      </c>
      <c r="E202" s="90">
        <v>44256</v>
      </c>
      <c r="F202" s="90">
        <v>44408</v>
      </c>
    </row>
    <row r="203" spans="1:6" ht="45.75" customHeight="1" x14ac:dyDescent="0.2">
      <c r="A203" s="407"/>
      <c r="B203" s="139"/>
      <c r="C203" s="127"/>
      <c r="D203" s="158"/>
      <c r="E203" s="145"/>
      <c r="F203" s="145"/>
    </row>
    <row r="204" spans="1:6" ht="45.75" customHeight="1" x14ac:dyDescent="0.2">
      <c r="A204" s="408"/>
      <c r="B204" s="139"/>
      <c r="C204" s="127"/>
      <c r="D204" s="158"/>
      <c r="E204" s="145"/>
      <c r="F204" s="145"/>
    </row>
    <row r="205" spans="1:6" ht="45.75" customHeight="1" x14ac:dyDescent="0.2">
      <c r="A205" s="406" t="str">
        <f>'ACCS 2021'!C56</f>
        <v>Priorizar las necesidades.</v>
      </c>
      <c r="B205" s="139" t="s">
        <v>1167</v>
      </c>
      <c r="C205" s="127" t="s">
        <v>803</v>
      </c>
      <c r="D205" s="146" t="s">
        <v>661</v>
      </c>
      <c r="E205" s="90">
        <v>44256</v>
      </c>
      <c r="F205" s="90">
        <v>44408</v>
      </c>
    </row>
    <row r="206" spans="1:6" ht="45.75" customHeight="1" x14ac:dyDescent="0.2">
      <c r="A206" s="407"/>
      <c r="B206" s="139" t="s">
        <v>895</v>
      </c>
      <c r="C206" s="127" t="s">
        <v>803</v>
      </c>
      <c r="D206" s="146" t="s">
        <v>661</v>
      </c>
      <c r="E206" s="90">
        <v>44256</v>
      </c>
      <c r="F206" s="90">
        <v>44408</v>
      </c>
    </row>
    <row r="207" spans="1:6" ht="45.75" customHeight="1" x14ac:dyDescent="0.2">
      <c r="A207" s="407"/>
      <c r="B207" s="139"/>
      <c r="C207" s="127"/>
      <c r="D207" s="158"/>
      <c r="E207" s="145"/>
      <c r="F207" s="145"/>
    </row>
    <row r="208" spans="1:6" ht="45.75" customHeight="1" x14ac:dyDescent="0.2">
      <c r="A208" s="408"/>
      <c r="B208" s="139"/>
      <c r="C208" s="127"/>
      <c r="D208" s="158"/>
      <c r="E208" s="145"/>
      <c r="F208" s="145"/>
    </row>
    <row r="209" spans="1:6" ht="45.75" customHeight="1" x14ac:dyDescent="0.2">
      <c r="A209" s="406" t="str">
        <f>'ACCS 2021'!C57</f>
        <v>Entregar la información de las necesidades identificadas.</v>
      </c>
      <c r="B209" s="139" t="s">
        <v>1168</v>
      </c>
      <c r="C209" s="127" t="s">
        <v>803</v>
      </c>
      <c r="D209" s="146" t="s">
        <v>661</v>
      </c>
      <c r="E209" s="90">
        <v>44256</v>
      </c>
      <c r="F209" s="90">
        <v>44408</v>
      </c>
    </row>
    <row r="210" spans="1:6" ht="45.75" customHeight="1" x14ac:dyDescent="0.2">
      <c r="A210" s="407"/>
      <c r="B210" s="139" t="s">
        <v>896</v>
      </c>
      <c r="C210" s="127" t="s">
        <v>803</v>
      </c>
      <c r="D210" s="146" t="s">
        <v>661</v>
      </c>
      <c r="E210" s="90">
        <v>44256</v>
      </c>
      <c r="F210" s="90">
        <v>44408</v>
      </c>
    </row>
    <row r="211" spans="1:6" ht="45.75" customHeight="1" x14ac:dyDescent="0.2">
      <c r="A211" s="407"/>
      <c r="B211" s="139"/>
      <c r="C211" s="127"/>
      <c r="D211" s="158"/>
      <c r="E211" s="145"/>
      <c r="F211" s="145"/>
    </row>
    <row r="212" spans="1:6" ht="45.75" customHeight="1" x14ac:dyDescent="0.2">
      <c r="A212" s="408"/>
      <c r="B212" s="139"/>
      <c r="C212" s="127"/>
      <c r="D212" s="158"/>
      <c r="E212" s="145"/>
      <c r="F212" s="145"/>
    </row>
    <row r="213" spans="1:6" ht="45.75" customHeight="1" x14ac:dyDescent="0.2">
      <c r="A213" s="406" t="str">
        <f>'ACCS 2021'!C58</f>
        <v>Recolectar la información de las necesidades del colegio.</v>
      </c>
      <c r="B213" s="139" t="s">
        <v>898</v>
      </c>
      <c r="C213" s="127" t="s">
        <v>803</v>
      </c>
      <c r="D213" s="146" t="s">
        <v>661</v>
      </c>
      <c r="E213" s="90">
        <v>44256</v>
      </c>
      <c r="F213" s="90">
        <v>44408</v>
      </c>
    </row>
    <row r="214" spans="1:6" ht="45.75" customHeight="1" x14ac:dyDescent="0.2">
      <c r="A214" s="407"/>
      <c r="B214" s="139" t="s">
        <v>897</v>
      </c>
      <c r="C214" s="127" t="s">
        <v>803</v>
      </c>
      <c r="D214" s="146" t="s">
        <v>661</v>
      </c>
      <c r="E214" s="90">
        <v>44256</v>
      </c>
      <c r="F214" s="90">
        <v>44408</v>
      </c>
    </row>
    <row r="215" spans="1:6" ht="45.75" customHeight="1" x14ac:dyDescent="0.2">
      <c r="A215" s="407"/>
      <c r="B215" s="139" t="s">
        <v>875</v>
      </c>
      <c r="C215" s="127" t="s">
        <v>803</v>
      </c>
      <c r="D215" s="146" t="s">
        <v>661</v>
      </c>
      <c r="E215" s="90">
        <v>44256</v>
      </c>
      <c r="F215" s="90">
        <v>44408</v>
      </c>
    </row>
    <row r="216" spans="1:6" ht="45.75" customHeight="1" x14ac:dyDescent="0.2">
      <c r="A216" s="408"/>
      <c r="B216" s="139" t="s">
        <v>901</v>
      </c>
      <c r="C216" s="127" t="s">
        <v>803</v>
      </c>
      <c r="D216" s="146" t="s">
        <v>661</v>
      </c>
      <c r="E216" s="90">
        <v>44256</v>
      </c>
      <c r="F216" s="90">
        <v>44408</v>
      </c>
    </row>
    <row r="217" spans="1:6" ht="45.75" customHeight="1" x14ac:dyDescent="0.2">
      <c r="A217" s="406" t="str">
        <f>'ACCS 2021'!C59</f>
        <v>Establecer el directorio de posibles entidades que apoyen al colegio.</v>
      </c>
      <c r="B217" s="139" t="s">
        <v>900</v>
      </c>
      <c r="C217" s="127" t="s">
        <v>803</v>
      </c>
      <c r="D217" s="146" t="s">
        <v>661</v>
      </c>
      <c r="E217" s="90">
        <v>44256</v>
      </c>
      <c r="F217" s="90">
        <v>44408</v>
      </c>
    </row>
    <row r="218" spans="1:6" ht="45.75" customHeight="1" x14ac:dyDescent="0.2">
      <c r="A218" s="407"/>
      <c r="B218" s="139" t="s">
        <v>899</v>
      </c>
      <c r="C218" s="127" t="s">
        <v>803</v>
      </c>
      <c r="D218" s="146" t="s">
        <v>661</v>
      </c>
      <c r="E218" s="90">
        <v>44256</v>
      </c>
      <c r="F218" s="90">
        <v>44408</v>
      </c>
    </row>
    <row r="219" spans="1:6" ht="45.75" customHeight="1" x14ac:dyDescent="0.2">
      <c r="A219" s="407"/>
      <c r="B219" s="139"/>
      <c r="C219" s="127"/>
      <c r="D219" s="158"/>
      <c r="E219" s="145"/>
      <c r="F219" s="145"/>
    </row>
    <row r="220" spans="1:6" ht="45.75" customHeight="1" x14ac:dyDescent="0.2">
      <c r="A220" s="408"/>
      <c r="B220" s="139"/>
      <c r="C220" s="127"/>
      <c r="D220" s="158"/>
      <c r="E220" s="145"/>
      <c r="F220" s="145"/>
    </row>
    <row r="221" spans="1:6" ht="45.75" customHeight="1" x14ac:dyDescent="0.2">
      <c r="A221" s="406" t="str">
        <f>'ACCS 2021'!C60</f>
        <v>Visitar a las entidades de apoyo establecidas .</v>
      </c>
      <c r="B221" s="139" t="s">
        <v>902</v>
      </c>
      <c r="C221" s="127" t="s">
        <v>803</v>
      </c>
      <c r="D221" s="146" t="s">
        <v>661</v>
      </c>
      <c r="E221" s="90">
        <v>44256</v>
      </c>
      <c r="F221" s="90">
        <v>44408</v>
      </c>
    </row>
    <row r="222" spans="1:6" ht="45.75" customHeight="1" x14ac:dyDescent="0.2">
      <c r="A222" s="407"/>
      <c r="B222" s="139" t="s">
        <v>903</v>
      </c>
      <c r="C222" s="127" t="s">
        <v>498</v>
      </c>
      <c r="D222" s="146" t="s">
        <v>661</v>
      </c>
      <c r="E222" s="90">
        <v>44256</v>
      </c>
      <c r="F222" s="90">
        <v>44408</v>
      </c>
    </row>
    <row r="223" spans="1:6" ht="45.75" customHeight="1" x14ac:dyDescent="0.2">
      <c r="A223" s="407"/>
      <c r="B223" s="139"/>
      <c r="C223" s="127"/>
      <c r="D223" s="158"/>
      <c r="E223" s="145"/>
      <c r="F223" s="145"/>
    </row>
    <row r="224" spans="1:6" ht="45.75" customHeight="1" x14ac:dyDescent="0.2">
      <c r="A224" s="408"/>
      <c r="B224" s="139"/>
      <c r="C224" s="127"/>
      <c r="D224" s="158"/>
      <c r="E224" s="145"/>
      <c r="F224" s="145"/>
    </row>
    <row r="225" spans="1:6" ht="45.75" customHeight="1" x14ac:dyDescent="0.2">
      <c r="A225" s="406" t="str">
        <f>'ACCS 2021'!C61</f>
        <v>Evaluar el proceso ejecutado.</v>
      </c>
      <c r="B225" s="139" t="s">
        <v>769</v>
      </c>
      <c r="C225" s="127" t="s">
        <v>803</v>
      </c>
      <c r="D225" s="146" t="s">
        <v>661</v>
      </c>
      <c r="E225" s="90">
        <v>44256</v>
      </c>
      <c r="F225" s="90">
        <v>44408</v>
      </c>
    </row>
    <row r="226" spans="1:6" ht="45.75" customHeight="1" x14ac:dyDescent="0.2">
      <c r="A226" s="407"/>
      <c r="B226" s="139" t="s">
        <v>643</v>
      </c>
      <c r="C226" s="127" t="s">
        <v>803</v>
      </c>
      <c r="D226" s="146" t="s">
        <v>661</v>
      </c>
      <c r="E226" s="90">
        <v>44256</v>
      </c>
      <c r="F226" s="90">
        <v>44408</v>
      </c>
    </row>
    <row r="227" spans="1:6" ht="45.75" customHeight="1" x14ac:dyDescent="0.2">
      <c r="A227" s="407"/>
      <c r="B227" s="139" t="s">
        <v>904</v>
      </c>
      <c r="C227" s="127" t="s">
        <v>803</v>
      </c>
      <c r="D227" s="146" t="s">
        <v>661</v>
      </c>
      <c r="E227" s="90">
        <v>44256</v>
      </c>
      <c r="F227" s="90">
        <v>44408</v>
      </c>
    </row>
    <row r="228" spans="1:6" ht="45.75" customHeight="1" x14ac:dyDescent="0.2">
      <c r="A228" s="408"/>
      <c r="B228" s="139"/>
      <c r="C228" s="127"/>
      <c r="D228" s="158"/>
      <c r="E228" s="145"/>
      <c r="F228" s="145"/>
    </row>
    <row r="229" spans="1:6" ht="45.75" customHeight="1" x14ac:dyDescent="0.2">
      <c r="A229" s="406" t="str">
        <f>'ACCS 2021'!C62</f>
        <v>Reunir al Comité de Evaluación.</v>
      </c>
      <c r="B229" s="139" t="s">
        <v>906</v>
      </c>
      <c r="C229" s="127" t="s">
        <v>690</v>
      </c>
      <c r="D229" s="148" t="s">
        <v>659</v>
      </c>
      <c r="E229" s="90">
        <v>44287</v>
      </c>
      <c r="F229" s="90">
        <v>44530</v>
      </c>
    </row>
    <row r="230" spans="1:6" ht="45.75" customHeight="1" x14ac:dyDescent="0.2">
      <c r="A230" s="407"/>
      <c r="B230" s="139" t="s">
        <v>907</v>
      </c>
      <c r="C230" s="127" t="s">
        <v>690</v>
      </c>
      <c r="D230" s="148" t="s">
        <v>659</v>
      </c>
      <c r="E230" s="90">
        <v>44287</v>
      </c>
      <c r="F230" s="90">
        <v>44530</v>
      </c>
    </row>
    <row r="231" spans="1:6" ht="45.75" customHeight="1" x14ac:dyDescent="0.2">
      <c r="A231" s="407"/>
      <c r="B231" s="139"/>
      <c r="C231" s="127"/>
      <c r="D231" s="158"/>
      <c r="E231" s="145"/>
      <c r="F231" s="145"/>
    </row>
    <row r="232" spans="1:6" ht="45.75" customHeight="1" x14ac:dyDescent="0.2">
      <c r="A232" s="408"/>
      <c r="B232" s="139"/>
      <c r="C232" s="127"/>
      <c r="D232" s="158"/>
      <c r="E232" s="145"/>
      <c r="F232" s="145"/>
    </row>
    <row r="233" spans="1:6" ht="45.75" customHeight="1" x14ac:dyDescent="0.2">
      <c r="A233" s="406" t="str">
        <f>'ACCS 2021'!C63</f>
        <v>Identificar los estudiantes con bajo rendimiento académico.</v>
      </c>
      <c r="B233" s="139" t="s">
        <v>908</v>
      </c>
      <c r="C233" s="127" t="s">
        <v>690</v>
      </c>
      <c r="D233" s="148" t="s">
        <v>659</v>
      </c>
      <c r="E233" s="90">
        <v>44287</v>
      </c>
      <c r="F233" s="90">
        <v>44530</v>
      </c>
    </row>
    <row r="234" spans="1:6" ht="45.75" customHeight="1" x14ac:dyDescent="0.2">
      <c r="A234" s="407"/>
      <c r="B234" s="139" t="s">
        <v>1169</v>
      </c>
      <c r="C234" s="127" t="s">
        <v>690</v>
      </c>
      <c r="D234" s="148" t="s">
        <v>659</v>
      </c>
      <c r="E234" s="90">
        <v>44287</v>
      </c>
      <c r="F234" s="90">
        <v>44530</v>
      </c>
    </row>
    <row r="235" spans="1:6" ht="45.75" customHeight="1" x14ac:dyDescent="0.2">
      <c r="A235" s="407"/>
      <c r="B235" s="139"/>
      <c r="C235" s="127"/>
      <c r="D235" s="158"/>
      <c r="E235" s="145"/>
      <c r="F235" s="145"/>
    </row>
    <row r="236" spans="1:6" ht="45.75" customHeight="1" x14ac:dyDescent="0.2">
      <c r="A236" s="408"/>
      <c r="B236" s="139"/>
      <c r="C236" s="127"/>
      <c r="D236" s="158"/>
      <c r="E236" s="145"/>
      <c r="F236" s="145"/>
    </row>
    <row r="237" spans="1:6" ht="45.75" customHeight="1" x14ac:dyDescent="0.2">
      <c r="A237" s="406" t="str">
        <f>'ACCS 2021'!C64</f>
        <v>Establecer contacto con los padres de familia de los estudiantes que presentan dificultades.</v>
      </c>
      <c r="B237" s="139" t="s">
        <v>1170</v>
      </c>
      <c r="C237" s="127" t="s">
        <v>646</v>
      </c>
      <c r="D237" s="148" t="s">
        <v>659</v>
      </c>
      <c r="E237" s="90">
        <v>44287</v>
      </c>
      <c r="F237" s="90">
        <v>44530</v>
      </c>
    </row>
    <row r="238" spans="1:6" ht="45.75" customHeight="1" x14ac:dyDescent="0.2">
      <c r="A238" s="407"/>
      <c r="B238" s="139" t="s">
        <v>909</v>
      </c>
      <c r="C238" s="127" t="s">
        <v>646</v>
      </c>
      <c r="D238" s="148" t="s">
        <v>659</v>
      </c>
      <c r="E238" s="90">
        <v>44287</v>
      </c>
      <c r="F238" s="90">
        <v>44530</v>
      </c>
    </row>
    <row r="239" spans="1:6" ht="45.75" customHeight="1" x14ac:dyDescent="0.2">
      <c r="A239" s="407"/>
      <c r="B239" s="139"/>
      <c r="C239" s="127"/>
      <c r="D239" s="158"/>
      <c r="E239" s="145"/>
      <c r="F239" s="145"/>
    </row>
    <row r="240" spans="1:6" ht="45.75" customHeight="1" x14ac:dyDescent="0.2">
      <c r="A240" s="408"/>
      <c r="B240" s="139"/>
      <c r="C240" s="127"/>
      <c r="D240" s="158"/>
      <c r="E240" s="145"/>
      <c r="F240" s="145"/>
    </row>
    <row r="241" spans="1:6" ht="45.75" customHeight="1" x14ac:dyDescent="0.2">
      <c r="A241" s="406" t="str">
        <f>'ACCS 2021'!C65</f>
        <v>Organizar el plan de acompañamiento con la ayuda de los padres de familia.</v>
      </c>
      <c r="B241" s="139" t="s">
        <v>910</v>
      </c>
      <c r="C241" s="127" t="s">
        <v>690</v>
      </c>
      <c r="D241" s="148" t="s">
        <v>659</v>
      </c>
      <c r="E241" s="90">
        <v>44287</v>
      </c>
      <c r="F241" s="90">
        <v>44530</v>
      </c>
    </row>
    <row r="242" spans="1:6" ht="45.75" customHeight="1" x14ac:dyDescent="0.2">
      <c r="A242" s="407"/>
      <c r="B242" s="139" t="s">
        <v>911</v>
      </c>
      <c r="C242" s="127" t="s">
        <v>690</v>
      </c>
      <c r="D242" s="148" t="s">
        <v>659</v>
      </c>
      <c r="E242" s="90">
        <v>44287</v>
      </c>
      <c r="F242" s="90">
        <v>44530</v>
      </c>
    </row>
    <row r="243" spans="1:6" ht="45.75" customHeight="1" x14ac:dyDescent="0.2">
      <c r="A243" s="407"/>
      <c r="B243" s="139"/>
      <c r="C243" s="127"/>
      <c r="D243" s="158"/>
      <c r="E243" s="145"/>
      <c r="F243" s="145"/>
    </row>
    <row r="244" spans="1:6" ht="45.75" customHeight="1" x14ac:dyDescent="0.2">
      <c r="A244" s="408"/>
      <c r="B244" s="139"/>
      <c r="C244" s="127"/>
      <c r="D244" s="158"/>
      <c r="E244" s="145"/>
      <c r="F244" s="145"/>
    </row>
    <row r="245" spans="1:6" ht="45.75" customHeight="1" x14ac:dyDescent="0.2">
      <c r="A245" s="406" t="str">
        <f>'ACCS 2021'!C66</f>
        <v>Planear las estrategias de intervención y mejoramiento para estudiantes priorizados.</v>
      </c>
      <c r="B245" s="139" t="s">
        <v>912</v>
      </c>
      <c r="C245" s="127" t="s">
        <v>690</v>
      </c>
      <c r="D245" s="148" t="s">
        <v>659</v>
      </c>
      <c r="E245" s="90">
        <v>44287</v>
      </c>
      <c r="F245" s="90">
        <v>44530</v>
      </c>
    </row>
    <row r="246" spans="1:6" ht="45.75" customHeight="1" x14ac:dyDescent="0.2">
      <c r="A246" s="407"/>
      <c r="B246" s="139" t="s">
        <v>913</v>
      </c>
      <c r="C246" s="127" t="s">
        <v>690</v>
      </c>
      <c r="D246" s="148" t="s">
        <v>659</v>
      </c>
      <c r="E246" s="90">
        <v>44287</v>
      </c>
      <c r="F246" s="90">
        <v>44530</v>
      </c>
    </row>
    <row r="247" spans="1:6" ht="45.75" customHeight="1" x14ac:dyDescent="0.2">
      <c r="A247" s="407"/>
      <c r="B247" s="139"/>
      <c r="C247" s="127"/>
      <c r="D247" s="158"/>
      <c r="E247" s="145"/>
      <c r="F247" s="145"/>
    </row>
    <row r="248" spans="1:6" ht="45.75" customHeight="1" x14ac:dyDescent="0.2">
      <c r="A248" s="408"/>
      <c r="B248" s="139"/>
      <c r="C248" s="127"/>
      <c r="D248" s="158"/>
      <c r="E248" s="145"/>
      <c r="F248" s="145"/>
    </row>
    <row r="249" spans="1:6" ht="45.75" customHeight="1" x14ac:dyDescent="0.2">
      <c r="A249" s="406" t="str">
        <f>'ACCS 2021'!C67</f>
        <v>Reunir a los docentes, padres de familia y estudiantes priorizados.</v>
      </c>
      <c r="B249" s="139" t="s">
        <v>914</v>
      </c>
      <c r="C249" s="127" t="s">
        <v>668</v>
      </c>
      <c r="D249" s="146" t="s">
        <v>661</v>
      </c>
      <c r="E249" s="90">
        <v>44287</v>
      </c>
      <c r="F249" s="90">
        <v>44530</v>
      </c>
    </row>
    <row r="250" spans="1:6" ht="45.75" customHeight="1" x14ac:dyDescent="0.2">
      <c r="A250" s="407"/>
      <c r="B250" s="139" t="s">
        <v>907</v>
      </c>
      <c r="C250" s="127" t="s">
        <v>668</v>
      </c>
      <c r="D250" s="146" t="s">
        <v>661</v>
      </c>
      <c r="E250" s="90">
        <v>44287</v>
      </c>
      <c r="F250" s="90">
        <v>44530</v>
      </c>
    </row>
    <row r="251" spans="1:6" ht="45.75" customHeight="1" x14ac:dyDescent="0.2">
      <c r="A251" s="407"/>
      <c r="B251" s="139"/>
      <c r="C251" s="127"/>
      <c r="D251" s="158"/>
      <c r="E251" s="145"/>
      <c r="F251" s="145"/>
    </row>
    <row r="252" spans="1:6" ht="45.75" customHeight="1" x14ac:dyDescent="0.2">
      <c r="A252" s="408"/>
      <c r="B252" s="139"/>
      <c r="C252" s="127"/>
      <c r="D252" s="158"/>
      <c r="E252" s="145"/>
      <c r="F252" s="145"/>
    </row>
    <row r="253" spans="1:6" ht="45.75" customHeight="1" x14ac:dyDescent="0.2">
      <c r="A253" s="406" t="str">
        <f>'ACCS 2021'!C68</f>
        <v>Aplicar las estrategias programadas.</v>
      </c>
      <c r="B253" s="139" t="s">
        <v>915</v>
      </c>
      <c r="C253" s="127" t="s">
        <v>919</v>
      </c>
      <c r="D253" s="148" t="s">
        <v>659</v>
      </c>
      <c r="E253" s="90">
        <v>44287</v>
      </c>
      <c r="F253" s="90">
        <v>44530</v>
      </c>
    </row>
    <row r="254" spans="1:6" ht="45.75" customHeight="1" x14ac:dyDescent="0.2">
      <c r="A254" s="407"/>
      <c r="B254" s="139" t="s">
        <v>916</v>
      </c>
      <c r="C254" s="127" t="s">
        <v>474</v>
      </c>
      <c r="D254" s="148" t="s">
        <v>659</v>
      </c>
      <c r="E254" s="90">
        <v>44287</v>
      </c>
      <c r="F254" s="90">
        <v>44530</v>
      </c>
    </row>
    <row r="255" spans="1:6" ht="45.75" customHeight="1" x14ac:dyDescent="0.2">
      <c r="A255" s="407"/>
      <c r="B255" s="139"/>
      <c r="C255" s="127"/>
      <c r="D255" s="158"/>
      <c r="E255" s="145"/>
      <c r="F255" s="145"/>
    </row>
    <row r="256" spans="1:6" ht="45.75" customHeight="1" x14ac:dyDescent="0.2">
      <c r="A256" s="408"/>
      <c r="B256" s="139"/>
      <c r="C256" s="127"/>
      <c r="D256" s="158"/>
      <c r="E256" s="145"/>
      <c r="F256" s="145"/>
    </row>
    <row r="257" spans="1:6" ht="45.75" customHeight="1" x14ac:dyDescent="0.2">
      <c r="A257" s="406" t="str">
        <f>'ACCS 2021'!C69</f>
        <v>Evaluar el impacto de las actividades desarrolladas.</v>
      </c>
      <c r="B257" s="139" t="s">
        <v>917</v>
      </c>
      <c r="C257" s="127" t="s">
        <v>803</v>
      </c>
      <c r="D257" s="146" t="s">
        <v>661</v>
      </c>
      <c r="E257" s="90">
        <v>44287</v>
      </c>
      <c r="F257" s="90">
        <v>44530</v>
      </c>
    </row>
    <row r="258" spans="1:6" ht="45.75" customHeight="1" x14ac:dyDescent="0.2">
      <c r="A258" s="407"/>
      <c r="B258" s="139" t="s">
        <v>918</v>
      </c>
      <c r="C258" s="127" t="s">
        <v>803</v>
      </c>
      <c r="D258" s="146" t="s">
        <v>661</v>
      </c>
      <c r="E258" s="90">
        <v>44287</v>
      </c>
      <c r="F258" s="90">
        <v>44530</v>
      </c>
    </row>
    <row r="259" spans="1:6" ht="45.75" customHeight="1" x14ac:dyDescent="0.2">
      <c r="A259" s="407"/>
      <c r="B259" s="139"/>
      <c r="C259" s="127"/>
      <c r="D259" s="158"/>
      <c r="E259" s="145"/>
      <c r="F259" s="145"/>
    </row>
    <row r="260" spans="1:6" ht="45.75" customHeight="1" x14ac:dyDescent="0.2">
      <c r="A260" s="408"/>
      <c r="B260" s="139"/>
      <c r="C260" s="127"/>
      <c r="D260" s="158"/>
      <c r="E260" s="145"/>
      <c r="F260" s="145"/>
    </row>
    <row r="261" spans="1:6" ht="45.75" customHeight="1" x14ac:dyDescent="0.2">
      <c r="A261" s="406" t="str">
        <f>'ACCS 2021'!C70</f>
        <v>Elaborar la encuesta de necesidades de los docentes.</v>
      </c>
      <c r="B261" s="139" t="s">
        <v>920</v>
      </c>
      <c r="C261" s="127" t="s">
        <v>976</v>
      </c>
      <c r="D261" s="146" t="s">
        <v>661</v>
      </c>
      <c r="E261" s="90">
        <v>44256</v>
      </c>
      <c r="F261" s="90">
        <v>44286</v>
      </c>
    </row>
    <row r="262" spans="1:6" ht="45.75" customHeight="1" x14ac:dyDescent="0.2">
      <c r="A262" s="407"/>
      <c r="B262" s="139"/>
      <c r="C262" s="127"/>
      <c r="D262" s="158"/>
      <c r="E262" s="145"/>
      <c r="F262" s="145"/>
    </row>
    <row r="263" spans="1:6" ht="45.75" customHeight="1" x14ac:dyDescent="0.2">
      <c r="A263" s="407"/>
      <c r="B263" s="139"/>
      <c r="C263" s="127"/>
      <c r="D263" s="158"/>
      <c r="E263" s="145"/>
      <c r="F263" s="145"/>
    </row>
    <row r="264" spans="1:6" ht="45.75" customHeight="1" x14ac:dyDescent="0.2">
      <c r="A264" s="408"/>
      <c r="B264" s="139"/>
      <c r="C264" s="127"/>
      <c r="D264" s="158"/>
      <c r="E264" s="145"/>
      <c r="F264" s="145"/>
    </row>
    <row r="265" spans="1:6" ht="45.75" customHeight="1" x14ac:dyDescent="0.2">
      <c r="A265" s="406" t="str">
        <f>'ACCS 2021'!C71</f>
        <v>Aplicar la encuesta de necesidades de los docentes.</v>
      </c>
      <c r="B265" s="139" t="s">
        <v>921</v>
      </c>
      <c r="C265" s="127" t="s">
        <v>976</v>
      </c>
      <c r="D265" s="146" t="s">
        <v>661</v>
      </c>
      <c r="E265" s="90">
        <v>44287</v>
      </c>
      <c r="F265" s="90">
        <v>44316</v>
      </c>
    </row>
    <row r="266" spans="1:6" ht="45.75" customHeight="1" x14ac:dyDescent="0.2">
      <c r="A266" s="407"/>
      <c r="B266" s="139" t="s">
        <v>922</v>
      </c>
      <c r="C266" s="127" t="s">
        <v>976</v>
      </c>
      <c r="D266" s="146" t="s">
        <v>661</v>
      </c>
      <c r="E266" s="90">
        <v>44287</v>
      </c>
      <c r="F266" s="90">
        <v>44316</v>
      </c>
    </row>
    <row r="267" spans="1:6" ht="45.75" customHeight="1" x14ac:dyDescent="0.2">
      <c r="A267" s="407"/>
      <c r="B267" s="139"/>
      <c r="C267" s="127"/>
      <c r="D267" s="158"/>
      <c r="E267" s="145"/>
      <c r="F267" s="145"/>
    </row>
    <row r="268" spans="1:6" ht="45.75" customHeight="1" x14ac:dyDescent="0.2">
      <c r="A268" s="408"/>
      <c r="B268" s="139"/>
      <c r="C268" s="127"/>
      <c r="D268" s="158"/>
      <c r="E268" s="145"/>
      <c r="F268" s="145"/>
    </row>
    <row r="269" spans="1:6" ht="45.75" customHeight="1" x14ac:dyDescent="0.2">
      <c r="A269" s="406" t="str">
        <f>'ACCS 2021'!C72</f>
        <v>Tabular la encuesta de necesidades de los docentes.</v>
      </c>
      <c r="B269" s="139" t="s">
        <v>855</v>
      </c>
      <c r="C269" s="127" t="s">
        <v>976</v>
      </c>
      <c r="D269" s="146" t="s">
        <v>661</v>
      </c>
      <c r="E269" s="90">
        <v>44287</v>
      </c>
      <c r="F269" s="90">
        <v>44316</v>
      </c>
    </row>
    <row r="270" spans="1:6" ht="45.75" customHeight="1" x14ac:dyDescent="0.2">
      <c r="A270" s="407"/>
      <c r="B270" s="139" t="s">
        <v>1171</v>
      </c>
      <c r="C270" s="127" t="s">
        <v>976</v>
      </c>
      <c r="D270" s="146" t="s">
        <v>661</v>
      </c>
      <c r="E270" s="90">
        <v>44287</v>
      </c>
      <c r="F270" s="90">
        <v>44316</v>
      </c>
    </row>
    <row r="271" spans="1:6" ht="45.75" customHeight="1" x14ac:dyDescent="0.2">
      <c r="A271" s="407"/>
      <c r="B271" s="139"/>
      <c r="C271" s="127"/>
      <c r="D271" s="158"/>
      <c r="E271" s="145"/>
      <c r="F271" s="145"/>
    </row>
    <row r="272" spans="1:6" ht="45.75" customHeight="1" x14ac:dyDescent="0.2">
      <c r="A272" s="408"/>
      <c r="B272" s="139"/>
      <c r="C272" s="127"/>
      <c r="D272" s="158"/>
      <c r="E272" s="145"/>
      <c r="F272" s="145"/>
    </row>
    <row r="273" spans="1:6" ht="45.75" customHeight="1" x14ac:dyDescent="0.2">
      <c r="A273" s="406" t="str">
        <f>'ACCS 2021'!C73</f>
        <v>Presentar el informe al Consejo Directivo.</v>
      </c>
      <c r="B273" s="139" t="s">
        <v>923</v>
      </c>
      <c r="C273" s="127" t="s">
        <v>976</v>
      </c>
      <c r="D273" s="146" t="s">
        <v>661</v>
      </c>
      <c r="E273" s="90">
        <v>44287</v>
      </c>
      <c r="F273" s="90">
        <v>44316</v>
      </c>
    </row>
    <row r="274" spans="1:6" ht="45.75" customHeight="1" x14ac:dyDescent="0.2">
      <c r="A274" s="407"/>
      <c r="B274" s="139" t="s">
        <v>924</v>
      </c>
      <c r="C274" s="127" t="s">
        <v>976</v>
      </c>
      <c r="D274" s="146" t="s">
        <v>661</v>
      </c>
      <c r="E274" s="90">
        <v>44287</v>
      </c>
      <c r="F274" s="90">
        <v>44316</v>
      </c>
    </row>
    <row r="275" spans="1:6" ht="45.75" customHeight="1" x14ac:dyDescent="0.2">
      <c r="A275" s="407"/>
      <c r="B275" s="139"/>
      <c r="C275" s="127"/>
      <c r="D275" s="158"/>
      <c r="E275" s="145"/>
      <c r="F275" s="145"/>
    </row>
    <row r="276" spans="1:6" ht="45.75" customHeight="1" x14ac:dyDescent="0.2">
      <c r="A276" s="408"/>
      <c r="B276" s="139"/>
      <c r="C276" s="127"/>
      <c r="D276" s="158"/>
      <c r="E276" s="145"/>
      <c r="F276" s="145"/>
    </row>
    <row r="277" spans="1:6" ht="45.75" customHeight="1" x14ac:dyDescent="0.2">
      <c r="A277" s="406" t="str">
        <f>'ACCS 2021'!C74</f>
        <v>Elaborar el diagnóstico laboral de los docentes.</v>
      </c>
      <c r="B277" s="139" t="s">
        <v>925</v>
      </c>
      <c r="C277" s="127" t="s">
        <v>976</v>
      </c>
      <c r="D277" s="146" t="s">
        <v>661</v>
      </c>
      <c r="E277" s="90">
        <v>44287</v>
      </c>
      <c r="F277" s="90">
        <v>44316</v>
      </c>
    </row>
    <row r="278" spans="1:6" ht="45.75" customHeight="1" x14ac:dyDescent="0.2">
      <c r="A278" s="407"/>
      <c r="B278" s="139" t="s">
        <v>926</v>
      </c>
      <c r="C278" s="127" t="s">
        <v>976</v>
      </c>
      <c r="D278" s="146" t="s">
        <v>661</v>
      </c>
      <c r="E278" s="90">
        <v>44287</v>
      </c>
      <c r="F278" s="90">
        <v>44316</v>
      </c>
    </row>
    <row r="279" spans="1:6" ht="45.75" customHeight="1" x14ac:dyDescent="0.2">
      <c r="A279" s="407"/>
      <c r="B279" s="139" t="s">
        <v>927</v>
      </c>
      <c r="C279" s="127" t="s">
        <v>976</v>
      </c>
      <c r="D279" s="146" t="s">
        <v>661</v>
      </c>
      <c r="E279" s="90">
        <v>44287</v>
      </c>
      <c r="F279" s="90">
        <v>44316</v>
      </c>
    </row>
    <row r="280" spans="1:6" ht="45.75" customHeight="1" x14ac:dyDescent="0.2">
      <c r="A280" s="408"/>
      <c r="B280" s="139" t="s">
        <v>928</v>
      </c>
      <c r="C280" s="127" t="s">
        <v>976</v>
      </c>
      <c r="D280" s="146" t="s">
        <v>661</v>
      </c>
      <c r="E280" s="90">
        <v>44287</v>
      </c>
      <c r="F280" s="90">
        <v>44316</v>
      </c>
    </row>
    <row r="281" spans="1:6" ht="45.75" customHeight="1" x14ac:dyDescent="0.2">
      <c r="A281" s="406" t="str">
        <f>'ACCS 2021'!C75</f>
        <v xml:space="preserve">Identificar las posibles entidades de apoyo estratégico. </v>
      </c>
      <c r="B281" s="139" t="s">
        <v>929</v>
      </c>
      <c r="C281" s="127" t="s">
        <v>976</v>
      </c>
      <c r="D281" s="146" t="s">
        <v>661</v>
      </c>
      <c r="E281" s="90">
        <v>44317</v>
      </c>
      <c r="F281" s="90">
        <v>44347</v>
      </c>
    </row>
    <row r="282" spans="1:6" ht="45.75" customHeight="1" x14ac:dyDescent="0.2">
      <c r="A282" s="407"/>
      <c r="B282" s="139" t="s">
        <v>930</v>
      </c>
      <c r="C282" s="127" t="s">
        <v>976</v>
      </c>
      <c r="D282" s="146" t="s">
        <v>661</v>
      </c>
      <c r="E282" s="90">
        <v>44317</v>
      </c>
      <c r="F282" s="90">
        <v>44347</v>
      </c>
    </row>
    <row r="283" spans="1:6" ht="45.75" customHeight="1" x14ac:dyDescent="0.2">
      <c r="A283" s="407"/>
      <c r="B283" s="139"/>
      <c r="C283" s="127"/>
      <c r="D283" s="158"/>
      <c r="E283" s="145"/>
      <c r="F283" s="145"/>
    </row>
    <row r="284" spans="1:6" ht="45.75" customHeight="1" x14ac:dyDescent="0.2">
      <c r="A284" s="408"/>
      <c r="B284" s="139"/>
      <c r="C284" s="127"/>
      <c r="D284" s="158"/>
      <c r="E284" s="145"/>
      <c r="F284" s="145"/>
    </row>
    <row r="285" spans="1:6" ht="45.75" customHeight="1" x14ac:dyDescent="0.2">
      <c r="A285" s="406" t="str">
        <f>'ACCS 2021'!C76</f>
        <v>Elaborar el presupuesto y cronograma</v>
      </c>
      <c r="B285" s="139" t="s">
        <v>931</v>
      </c>
      <c r="C285" s="127" t="s">
        <v>976</v>
      </c>
      <c r="D285" s="146" t="s">
        <v>661</v>
      </c>
      <c r="E285" s="90">
        <v>44348</v>
      </c>
      <c r="F285" s="90">
        <v>44408</v>
      </c>
    </row>
    <row r="286" spans="1:6" ht="45.75" customHeight="1" x14ac:dyDescent="0.2">
      <c r="A286" s="407"/>
      <c r="B286" s="139" t="s">
        <v>869</v>
      </c>
      <c r="C286" s="127" t="s">
        <v>976</v>
      </c>
      <c r="D286" s="146" t="s">
        <v>661</v>
      </c>
      <c r="E286" s="90">
        <v>44348</v>
      </c>
      <c r="F286" s="90">
        <v>44408</v>
      </c>
    </row>
    <row r="287" spans="1:6" ht="45.75" customHeight="1" x14ac:dyDescent="0.2">
      <c r="A287" s="407"/>
      <c r="B287" s="139"/>
      <c r="C287" s="127"/>
      <c r="D287" s="158"/>
      <c r="E287" s="145"/>
      <c r="F287" s="145"/>
    </row>
    <row r="288" spans="1:6" ht="45.75" customHeight="1" x14ac:dyDescent="0.2">
      <c r="A288" s="408"/>
      <c r="B288" s="139"/>
      <c r="C288" s="127"/>
      <c r="D288" s="158"/>
      <c r="E288" s="145"/>
      <c r="F288" s="145"/>
    </row>
    <row r="289" spans="1:6" ht="45.75" customHeight="1" x14ac:dyDescent="0.2">
      <c r="A289" s="406" t="str">
        <f>'ACCS 2021'!C77</f>
        <v>Construir el Programa de Bienestar Laboral.</v>
      </c>
      <c r="B289" s="139" t="s">
        <v>932</v>
      </c>
      <c r="C289" s="127" t="s">
        <v>976</v>
      </c>
      <c r="D289" s="146" t="s">
        <v>661</v>
      </c>
      <c r="E289" s="90">
        <v>44409</v>
      </c>
      <c r="F289" s="90">
        <v>44530</v>
      </c>
    </row>
    <row r="290" spans="1:6" ht="45.75" customHeight="1" x14ac:dyDescent="0.2">
      <c r="A290" s="407"/>
      <c r="B290" s="139" t="s">
        <v>933</v>
      </c>
      <c r="C290" s="127" t="s">
        <v>976</v>
      </c>
      <c r="D290" s="146" t="s">
        <v>661</v>
      </c>
      <c r="E290" s="90">
        <v>44409</v>
      </c>
      <c r="F290" s="90">
        <v>44530</v>
      </c>
    </row>
    <row r="291" spans="1:6" ht="45.75" customHeight="1" x14ac:dyDescent="0.2">
      <c r="A291" s="407"/>
      <c r="B291" s="139"/>
      <c r="C291" s="127"/>
      <c r="D291" s="158"/>
      <c r="E291" s="145"/>
      <c r="F291" s="145"/>
    </row>
    <row r="292" spans="1:6" ht="45.75" customHeight="1" x14ac:dyDescent="0.2">
      <c r="A292" s="408"/>
      <c r="B292" s="139"/>
      <c r="C292" s="127"/>
      <c r="D292" s="158"/>
      <c r="E292" s="145"/>
      <c r="F292" s="145"/>
    </row>
    <row r="293" spans="1:6" ht="45.75" customHeight="1" x14ac:dyDescent="0.2">
      <c r="A293" s="406" t="str">
        <f>'ACCS 2021'!C78</f>
        <v>Elaborar el formato para la encuesta sobre el entorno y contexto.</v>
      </c>
      <c r="B293" s="139" t="s">
        <v>935</v>
      </c>
      <c r="C293" s="127" t="s">
        <v>976</v>
      </c>
      <c r="D293" s="146" t="s">
        <v>661</v>
      </c>
      <c r="E293" s="90">
        <v>44256</v>
      </c>
      <c r="F293" s="90">
        <v>44316</v>
      </c>
    </row>
    <row r="294" spans="1:6" ht="45.75" customHeight="1" x14ac:dyDescent="0.2">
      <c r="A294" s="407"/>
      <c r="B294" s="139"/>
      <c r="C294" s="127"/>
      <c r="D294" s="158"/>
      <c r="E294" s="145"/>
      <c r="F294" s="145"/>
    </row>
    <row r="295" spans="1:6" ht="45.75" customHeight="1" x14ac:dyDescent="0.2">
      <c r="A295" s="407"/>
      <c r="B295" s="139"/>
      <c r="C295" s="127"/>
      <c r="D295" s="158"/>
      <c r="E295" s="145"/>
      <c r="F295" s="145"/>
    </row>
    <row r="296" spans="1:6" ht="45.75" customHeight="1" x14ac:dyDescent="0.2">
      <c r="A296" s="408"/>
      <c r="B296" s="139"/>
      <c r="C296" s="127"/>
      <c r="D296" s="158"/>
      <c r="E296" s="145"/>
      <c r="F296" s="145"/>
    </row>
    <row r="297" spans="1:6" ht="45.75" customHeight="1" x14ac:dyDescent="0.2">
      <c r="A297" s="406" t="str">
        <f>'ACCS 2021'!C79</f>
        <v>Aplicar la encuesta a la comunidad educativa.</v>
      </c>
      <c r="B297" s="139" t="s">
        <v>936</v>
      </c>
      <c r="C297" s="127" t="s">
        <v>474</v>
      </c>
      <c r="D297" s="148" t="s">
        <v>659</v>
      </c>
      <c r="E297" s="90">
        <v>44256</v>
      </c>
      <c r="F297" s="90">
        <v>44316</v>
      </c>
    </row>
    <row r="298" spans="1:6" ht="45.75" customHeight="1" x14ac:dyDescent="0.2">
      <c r="A298" s="407"/>
      <c r="B298" s="139" t="s">
        <v>937</v>
      </c>
      <c r="C298" s="127" t="s">
        <v>474</v>
      </c>
      <c r="D298" s="148" t="s">
        <v>659</v>
      </c>
      <c r="E298" s="90">
        <v>44256</v>
      </c>
      <c r="F298" s="90">
        <v>44316</v>
      </c>
    </row>
    <row r="299" spans="1:6" ht="45.75" customHeight="1" x14ac:dyDescent="0.2">
      <c r="A299" s="407"/>
      <c r="B299" s="139"/>
      <c r="C299" s="127"/>
      <c r="D299" s="158"/>
      <c r="E299" s="145"/>
      <c r="F299" s="145"/>
    </row>
    <row r="300" spans="1:6" ht="45.75" customHeight="1" x14ac:dyDescent="0.2">
      <c r="A300" s="408"/>
      <c r="B300" s="139"/>
      <c r="C300" s="127"/>
      <c r="D300" s="158"/>
      <c r="E300" s="145"/>
      <c r="F300" s="145"/>
    </row>
    <row r="301" spans="1:6" ht="45.75" customHeight="1" x14ac:dyDescent="0.2">
      <c r="A301" s="406" t="str">
        <f>'ACCS 2021'!C80</f>
        <v>Tabular la información de la encuesta.</v>
      </c>
      <c r="B301" s="139" t="s">
        <v>855</v>
      </c>
      <c r="C301" s="127" t="s">
        <v>976</v>
      </c>
      <c r="D301" s="146" t="s">
        <v>661</v>
      </c>
      <c r="E301" s="90">
        <v>44256</v>
      </c>
      <c r="F301" s="90">
        <v>44316</v>
      </c>
    </row>
    <row r="302" spans="1:6" ht="45.75" customHeight="1" x14ac:dyDescent="0.2">
      <c r="A302" s="407"/>
      <c r="B302" s="139" t="s">
        <v>938</v>
      </c>
      <c r="C302" s="127" t="s">
        <v>976</v>
      </c>
      <c r="D302" s="146" t="s">
        <v>661</v>
      </c>
      <c r="E302" s="90">
        <v>44256</v>
      </c>
      <c r="F302" s="90">
        <v>44316</v>
      </c>
    </row>
    <row r="303" spans="1:6" ht="45.75" customHeight="1" x14ac:dyDescent="0.2">
      <c r="A303" s="407"/>
      <c r="B303" s="139"/>
      <c r="C303" s="127"/>
      <c r="D303" s="158"/>
      <c r="E303" s="145"/>
      <c r="F303" s="145"/>
    </row>
    <row r="304" spans="1:6" ht="45.75" customHeight="1" x14ac:dyDescent="0.2">
      <c r="A304" s="408"/>
      <c r="B304" s="139"/>
      <c r="C304" s="127"/>
      <c r="D304" s="158"/>
      <c r="E304" s="145"/>
      <c r="F304" s="145"/>
    </row>
    <row r="305" spans="1:6" ht="45.75" customHeight="1" x14ac:dyDescent="0.2">
      <c r="A305" s="406" t="str">
        <f>'ACCS 2021'!C81</f>
        <v>Presentar el informe.</v>
      </c>
      <c r="B305" s="139" t="s">
        <v>939</v>
      </c>
      <c r="C305" s="127" t="s">
        <v>976</v>
      </c>
      <c r="D305" s="146" t="s">
        <v>661</v>
      </c>
      <c r="E305" s="90">
        <v>44256</v>
      </c>
      <c r="F305" s="90">
        <v>44316</v>
      </c>
    </row>
    <row r="306" spans="1:6" ht="45.75" customHeight="1" x14ac:dyDescent="0.2">
      <c r="A306" s="407"/>
      <c r="B306" s="139" t="s">
        <v>940</v>
      </c>
      <c r="C306" s="127" t="s">
        <v>976</v>
      </c>
      <c r="D306" s="146" t="s">
        <v>661</v>
      </c>
      <c r="E306" s="90">
        <v>44256</v>
      </c>
      <c r="F306" s="90">
        <v>44316</v>
      </c>
    </row>
    <row r="307" spans="1:6" ht="45.75" customHeight="1" x14ac:dyDescent="0.2">
      <c r="A307" s="407"/>
      <c r="B307" s="139"/>
      <c r="C307" s="127"/>
      <c r="D307" s="158"/>
      <c r="E307" s="145"/>
      <c r="F307" s="145"/>
    </row>
    <row r="308" spans="1:6" ht="45.75" customHeight="1" x14ac:dyDescent="0.2">
      <c r="A308" s="408"/>
      <c r="B308" s="139"/>
      <c r="C308" s="127"/>
      <c r="D308" s="158"/>
      <c r="E308" s="145"/>
      <c r="F308" s="145"/>
    </row>
    <row r="309" spans="1:6" ht="45.75" customHeight="1" x14ac:dyDescent="0.2">
      <c r="A309" s="406" t="str">
        <f>'ACCS 2021'!C82</f>
        <v>Organizar las actividades referentes al proyecto de Vida por grado y las extracurriculares.</v>
      </c>
      <c r="B309" s="139" t="s">
        <v>942</v>
      </c>
      <c r="C309" s="127" t="s">
        <v>976</v>
      </c>
      <c r="D309" s="146" t="s">
        <v>661</v>
      </c>
      <c r="E309" s="90">
        <v>44256</v>
      </c>
      <c r="F309" s="90">
        <v>44316</v>
      </c>
    </row>
    <row r="310" spans="1:6" ht="45.75" customHeight="1" x14ac:dyDescent="0.2">
      <c r="A310" s="407"/>
      <c r="B310" s="139" t="s">
        <v>941</v>
      </c>
      <c r="C310" s="127" t="s">
        <v>976</v>
      </c>
      <c r="D310" s="146" t="s">
        <v>661</v>
      </c>
      <c r="E310" s="90">
        <v>44256</v>
      </c>
      <c r="F310" s="90">
        <v>44316</v>
      </c>
    </row>
    <row r="311" spans="1:6" ht="45.75" customHeight="1" x14ac:dyDescent="0.2">
      <c r="A311" s="407"/>
      <c r="B311" s="139"/>
      <c r="C311" s="127"/>
      <c r="D311" s="158"/>
      <c r="E311" s="145"/>
      <c r="F311" s="145"/>
    </row>
    <row r="312" spans="1:6" ht="45.75" customHeight="1" x14ac:dyDescent="0.2">
      <c r="A312" s="408"/>
      <c r="B312" s="139"/>
      <c r="C312" s="127"/>
      <c r="D312" s="158"/>
      <c r="E312" s="145"/>
      <c r="F312" s="145"/>
    </row>
    <row r="313" spans="1:6" ht="45.75" customHeight="1" x14ac:dyDescent="0.2">
      <c r="A313" s="406" t="str">
        <f>'ACCS 2021'!C83</f>
        <v>Establecer los elementos básicos del Proyecto "Mi vida tiene un propósito".</v>
      </c>
      <c r="B313" s="139" t="s">
        <v>943</v>
      </c>
      <c r="C313" s="127" t="s">
        <v>976</v>
      </c>
      <c r="D313" s="146" t="s">
        <v>661</v>
      </c>
      <c r="E313" s="90">
        <v>44256</v>
      </c>
      <c r="F313" s="90">
        <v>44316</v>
      </c>
    </row>
    <row r="314" spans="1:6" ht="45.75" customHeight="1" x14ac:dyDescent="0.2">
      <c r="A314" s="407"/>
      <c r="B314" s="139" t="s">
        <v>944</v>
      </c>
      <c r="C314" s="127" t="s">
        <v>976</v>
      </c>
      <c r="D314" s="146" t="s">
        <v>661</v>
      </c>
      <c r="E314" s="90">
        <v>44256</v>
      </c>
      <c r="F314" s="90">
        <v>44316</v>
      </c>
    </row>
    <row r="315" spans="1:6" ht="45.75" customHeight="1" x14ac:dyDescent="0.2">
      <c r="A315" s="407"/>
      <c r="B315" s="139"/>
      <c r="C315" s="127"/>
      <c r="D315" s="158"/>
      <c r="E315" s="145"/>
      <c r="F315" s="145"/>
    </row>
    <row r="316" spans="1:6" ht="45.75" customHeight="1" x14ac:dyDescent="0.2">
      <c r="A316" s="408"/>
      <c r="B316" s="139"/>
      <c r="C316" s="127"/>
      <c r="D316" s="158"/>
      <c r="E316" s="145"/>
      <c r="F316" s="145"/>
    </row>
    <row r="317" spans="1:6" ht="45.75" customHeight="1" x14ac:dyDescent="0.2">
      <c r="A317" s="406" t="str">
        <f>'ACCS 2021'!C84</f>
        <v>Reorganizar el Proyecto "Mi vida tiene un propósito"</v>
      </c>
      <c r="B317" s="139" t="s">
        <v>946</v>
      </c>
      <c r="C317" s="127" t="s">
        <v>976</v>
      </c>
      <c r="D317" s="146" t="s">
        <v>661</v>
      </c>
      <c r="E317" s="90">
        <v>44256</v>
      </c>
      <c r="F317" s="90">
        <v>44316</v>
      </c>
    </row>
    <row r="318" spans="1:6" ht="45.75" customHeight="1" x14ac:dyDescent="0.2">
      <c r="A318" s="407"/>
      <c r="B318" s="139" t="s">
        <v>945</v>
      </c>
      <c r="C318" s="127" t="s">
        <v>976</v>
      </c>
      <c r="D318" s="146" t="s">
        <v>661</v>
      </c>
      <c r="E318" s="90">
        <v>44256</v>
      </c>
      <c r="F318" s="90">
        <v>44316</v>
      </c>
    </row>
    <row r="319" spans="1:6" ht="45.75" customHeight="1" x14ac:dyDescent="0.2">
      <c r="A319" s="407"/>
      <c r="B319" s="139"/>
      <c r="C319" s="127"/>
      <c r="D319" s="158"/>
      <c r="E319" s="145"/>
      <c r="F319" s="145"/>
    </row>
    <row r="320" spans="1:6" ht="45.75" customHeight="1" x14ac:dyDescent="0.2">
      <c r="A320" s="408"/>
      <c r="B320" s="139"/>
      <c r="C320" s="127"/>
      <c r="D320" s="158"/>
      <c r="E320" s="145"/>
      <c r="F320" s="145"/>
    </row>
    <row r="321" spans="1:6" ht="45.75" customHeight="1" x14ac:dyDescent="0.2">
      <c r="A321" s="406" t="str">
        <f>'ACCS 2021'!C85</f>
        <v>Socializar el Proyecto "Mi vida tiene un propósito".</v>
      </c>
      <c r="B321" s="139" t="s">
        <v>947</v>
      </c>
      <c r="C321" s="127" t="s">
        <v>976</v>
      </c>
      <c r="D321" s="146" t="s">
        <v>661</v>
      </c>
      <c r="E321" s="90">
        <v>44256</v>
      </c>
      <c r="F321" s="90">
        <v>44316</v>
      </c>
    </row>
    <row r="322" spans="1:6" ht="45.75" customHeight="1" x14ac:dyDescent="0.2">
      <c r="A322" s="407"/>
      <c r="B322" s="139" t="s">
        <v>1172</v>
      </c>
      <c r="C322" s="127" t="s">
        <v>976</v>
      </c>
      <c r="D322" s="146" t="s">
        <v>661</v>
      </c>
      <c r="E322" s="90">
        <v>44256</v>
      </c>
      <c r="F322" s="90">
        <v>44316</v>
      </c>
    </row>
    <row r="323" spans="1:6" ht="45.75" customHeight="1" x14ac:dyDescent="0.2">
      <c r="A323" s="407"/>
      <c r="B323" s="139" t="s">
        <v>948</v>
      </c>
      <c r="C323" s="127" t="s">
        <v>976</v>
      </c>
      <c r="D323" s="146" t="s">
        <v>661</v>
      </c>
      <c r="E323" s="90">
        <v>44256</v>
      </c>
      <c r="F323" s="90">
        <v>44316</v>
      </c>
    </row>
    <row r="324" spans="1:6" ht="45.75" customHeight="1" x14ac:dyDescent="0.2">
      <c r="A324" s="408"/>
      <c r="B324" s="139"/>
      <c r="C324" s="127"/>
      <c r="D324" s="158"/>
      <c r="E324" s="145"/>
      <c r="F324" s="145"/>
    </row>
    <row r="325" spans="1:6" ht="45.75" customHeight="1" x14ac:dyDescent="0.2">
      <c r="A325" s="406" t="str">
        <f>'ACCS 2021'!C86</f>
        <v>Construir el formato de diagnóstico para escuela de padres de familia.</v>
      </c>
      <c r="B325" s="139" t="s">
        <v>949</v>
      </c>
      <c r="C325" s="127" t="s">
        <v>976</v>
      </c>
      <c r="D325" s="146" t="s">
        <v>661</v>
      </c>
      <c r="E325" s="90">
        <v>44256</v>
      </c>
      <c r="F325" s="90">
        <v>44530</v>
      </c>
    </row>
    <row r="326" spans="1:6" ht="45.75" customHeight="1" x14ac:dyDescent="0.2">
      <c r="A326" s="407"/>
      <c r="B326" s="139" t="s">
        <v>950</v>
      </c>
      <c r="C326" s="127" t="s">
        <v>976</v>
      </c>
      <c r="D326" s="146" t="s">
        <v>661</v>
      </c>
      <c r="E326" s="90">
        <v>44256</v>
      </c>
      <c r="F326" s="90">
        <v>44530</v>
      </c>
    </row>
    <row r="327" spans="1:6" ht="45.75" customHeight="1" x14ac:dyDescent="0.2">
      <c r="A327" s="407"/>
      <c r="B327" s="139"/>
      <c r="C327" s="127"/>
      <c r="D327" s="158"/>
      <c r="E327" s="145"/>
      <c r="F327" s="145"/>
    </row>
    <row r="328" spans="1:6" ht="45.75" customHeight="1" x14ac:dyDescent="0.2">
      <c r="A328" s="408"/>
      <c r="B328" s="139"/>
      <c r="C328" s="127"/>
      <c r="D328" s="158"/>
      <c r="E328" s="145"/>
      <c r="F328" s="145"/>
    </row>
    <row r="329" spans="1:6" ht="45.75" customHeight="1" x14ac:dyDescent="0.2">
      <c r="A329" s="406" t="str">
        <f>'ACCS 2021'!C87</f>
        <v>Establecer encuentro con los padres de familia.</v>
      </c>
      <c r="B329" s="139" t="s">
        <v>951</v>
      </c>
      <c r="C329" s="127" t="s">
        <v>976</v>
      </c>
      <c r="D329" s="146" t="s">
        <v>661</v>
      </c>
      <c r="E329" s="90">
        <v>44256</v>
      </c>
      <c r="F329" s="90">
        <v>44530</v>
      </c>
    </row>
    <row r="330" spans="1:6" ht="45.75" customHeight="1" x14ac:dyDescent="0.2">
      <c r="A330" s="407"/>
      <c r="B330" s="139" t="s">
        <v>952</v>
      </c>
      <c r="C330" s="127" t="s">
        <v>976</v>
      </c>
      <c r="D330" s="146" t="s">
        <v>661</v>
      </c>
      <c r="E330" s="90">
        <v>44256</v>
      </c>
      <c r="F330" s="90">
        <v>44530</v>
      </c>
    </row>
    <row r="331" spans="1:6" ht="45.75" customHeight="1" x14ac:dyDescent="0.2">
      <c r="A331" s="407"/>
      <c r="B331" s="139" t="s">
        <v>953</v>
      </c>
      <c r="C331" s="127" t="s">
        <v>976</v>
      </c>
      <c r="D331" s="146" t="s">
        <v>661</v>
      </c>
      <c r="E331" s="90">
        <v>44256</v>
      </c>
      <c r="F331" s="90">
        <v>44530</v>
      </c>
    </row>
    <row r="332" spans="1:6" ht="45.75" customHeight="1" x14ac:dyDescent="0.2">
      <c r="A332" s="408"/>
      <c r="B332" s="139"/>
      <c r="C332" s="127"/>
      <c r="D332" s="158"/>
      <c r="E332" s="145"/>
      <c r="F332" s="145"/>
    </row>
    <row r="333" spans="1:6" ht="45.75" customHeight="1" x14ac:dyDescent="0.2">
      <c r="A333" s="406" t="str">
        <f>'ACCS 2021'!C88</f>
        <v>Organizar la información recolectada.</v>
      </c>
      <c r="B333" s="139" t="s">
        <v>855</v>
      </c>
      <c r="C333" s="127" t="s">
        <v>976</v>
      </c>
      <c r="D333" s="146" t="s">
        <v>661</v>
      </c>
      <c r="E333" s="90">
        <v>44256</v>
      </c>
      <c r="F333" s="90">
        <v>44530</v>
      </c>
    </row>
    <row r="334" spans="1:6" ht="45.75" customHeight="1" x14ac:dyDescent="0.2">
      <c r="A334" s="407"/>
      <c r="B334" s="139" t="s">
        <v>875</v>
      </c>
      <c r="C334" s="127" t="s">
        <v>976</v>
      </c>
      <c r="D334" s="146" t="s">
        <v>661</v>
      </c>
      <c r="E334" s="90">
        <v>44256</v>
      </c>
      <c r="F334" s="90">
        <v>44530</v>
      </c>
    </row>
    <row r="335" spans="1:6" ht="45.75" customHeight="1" x14ac:dyDescent="0.2">
      <c r="A335" s="407"/>
      <c r="B335" s="139"/>
      <c r="C335" s="127"/>
      <c r="D335" s="158"/>
      <c r="E335" s="145"/>
      <c r="F335" s="145"/>
    </row>
    <row r="336" spans="1:6" ht="45.75" customHeight="1" x14ac:dyDescent="0.2">
      <c r="A336" s="408"/>
      <c r="B336" s="139"/>
      <c r="C336" s="127"/>
      <c r="D336" s="158"/>
      <c r="E336" s="145"/>
      <c r="F336" s="145"/>
    </row>
    <row r="337" spans="1:6" ht="45.75" customHeight="1" x14ac:dyDescent="0.2">
      <c r="A337" s="406" t="str">
        <f>'ACCS 2021'!C89</f>
        <v>Identificar las temáticas para la escuela de padres de familia.</v>
      </c>
      <c r="B337" s="139" t="s">
        <v>954</v>
      </c>
      <c r="C337" s="127" t="s">
        <v>976</v>
      </c>
      <c r="D337" s="146" t="s">
        <v>661</v>
      </c>
      <c r="E337" s="90">
        <v>44256</v>
      </c>
      <c r="F337" s="90">
        <v>44530</v>
      </c>
    </row>
    <row r="338" spans="1:6" ht="45.75" customHeight="1" x14ac:dyDescent="0.2">
      <c r="A338" s="407"/>
      <c r="B338" s="139" t="s">
        <v>955</v>
      </c>
      <c r="C338" s="127" t="s">
        <v>976</v>
      </c>
      <c r="D338" s="146" t="s">
        <v>661</v>
      </c>
      <c r="E338" s="90">
        <v>44256</v>
      </c>
      <c r="F338" s="90">
        <v>44530</v>
      </c>
    </row>
    <row r="339" spans="1:6" ht="45.75" customHeight="1" x14ac:dyDescent="0.2">
      <c r="A339" s="407"/>
      <c r="B339" s="139"/>
      <c r="C339" s="127"/>
      <c r="D339" s="158"/>
      <c r="E339" s="145"/>
      <c r="F339" s="145"/>
    </row>
    <row r="340" spans="1:6" ht="45.75" customHeight="1" x14ac:dyDescent="0.2">
      <c r="A340" s="408"/>
      <c r="B340" s="139"/>
      <c r="C340" s="127"/>
      <c r="D340" s="158"/>
      <c r="E340" s="145"/>
      <c r="F340" s="145"/>
    </row>
    <row r="341" spans="1:6" ht="45.75" customHeight="1" x14ac:dyDescent="0.2">
      <c r="A341" s="406" t="str">
        <f>'ACCS 2021'!C90</f>
        <v>Construir plan de trabajo con los padres de familia.</v>
      </c>
      <c r="B341" s="139" t="s">
        <v>956</v>
      </c>
      <c r="C341" s="127" t="s">
        <v>976</v>
      </c>
      <c r="D341" s="146" t="s">
        <v>661</v>
      </c>
      <c r="E341" s="90">
        <v>44256</v>
      </c>
      <c r="F341" s="90">
        <v>44530</v>
      </c>
    </row>
    <row r="342" spans="1:6" ht="45.75" customHeight="1" x14ac:dyDescent="0.2">
      <c r="A342" s="407"/>
      <c r="B342" s="139" t="s">
        <v>957</v>
      </c>
      <c r="C342" s="127" t="s">
        <v>976</v>
      </c>
      <c r="D342" s="146" t="s">
        <v>661</v>
      </c>
      <c r="E342" s="90">
        <v>44256</v>
      </c>
      <c r="F342" s="90">
        <v>44530</v>
      </c>
    </row>
    <row r="343" spans="1:6" ht="45.75" customHeight="1" x14ac:dyDescent="0.2">
      <c r="A343" s="407"/>
      <c r="B343" s="139"/>
      <c r="C343" s="127"/>
      <c r="D343" s="158"/>
      <c r="E343" s="145"/>
      <c r="F343" s="145"/>
    </row>
    <row r="344" spans="1:6" ht="45.75" customHeight="1" x14ac:dyDescent="0.2">
      <c r="A344" s="408"/>
      <c r="B344" s="139"/>
      <c r="C344" s="127"/>
      <c r="D344" s="158"/>
      <c r="E344" s="145"/>
      <c r="F344" s="145"/>
    </row>
    <row r="345" spans="1:6" ht="45.75" customHeight="1" x14ac:dyDescent="0.2">
      <c r="A345" s="406" t="str">
        <f>'ACCS 2021'!C91</f>
        <v>Establecer el cronograma de trabajo con padres de familia.</v>
      </c>
      <c r="B345" s="139" t="s">
        <v>959</v>
      </c>
      <c r="C345" s="127" t="s">
        <v>976</v>
      </c>
      <c r="D345" s="146" t="s">
        <v>661</v>
      </c>
      <c r="E345" s="90">
        <v>44256</v>
      </c>
      <c r="F345" s="90">
        <v>44530</v>
      </c>
    </row>
    <row r="346" spans="1:6" ht="45.75" customHeight="1" x14ac:dyDescent="0.2">
      <c r="A346" s="407"/>
      <c r="B346" s="139" t="s">
        <v>960</v>
      </c>
      <c r="C346" s="127" t="s">
        <v>976</v>
      </c>
      <c r="D346" s="146" t="s">
        <v>661</v>
      </c>
      <c r="E346" s="90">
        <v>44256</v>
      </c>
      <c r="F346" s="90">
        <v>44530</v>
      </c>
    </row>
    <row r="347" spans="1:6" ht="45.75" customHeight="1" x14ac:dyDescent="0.2">
      <c r="A347" s="407"/>
      <c r="B347" s="139"/>
      <c r="C347" s="127"/>
      <c r="D347" s="158"/>
      <c r="E347" s="145"/>
      <c r="F347" s="145"/>
    </row>
    <row r="348" spans="1:6" ht="45.75" customHeight="1" x14ac:dyDescent="0.2">
      <c r="A348" s="408"/>
      <c r="B348" s="139"/>
      <c r="C348" s="127"/>
      <c r="D348" s="158"/>
      <c r="E348" s="145"/>
      <c r="F348" s="145"/>
    </row>
    <row r="349" spans="1:6" ht="45.75" customHeight="1" x14ac:dyDescent="0.2">
      <c r="A349" s="406" t="str">
        <f>'ACCS 2021'!C92</f>
        <v>Convocar a los padres de familia a las respectivas reuniones o establecer una información que se envía a los padres de familia sobre la forma de vincularse en el proceso .</v>
      </c>
      <c r="B349" s="139" t="s">
        <v>1235</v>
      </c>
      <c r="C349" s="127" t="s">
        <v>474</v>
      </c>
      <c r="D349" s="148" t="s">
        <v>659</v>
      </c>
      <c r="E349" s="90">
        <v>44256</v>
      </c>
      <c r="F349" s="90">
        <v>44530</v>
      </c>
    </row>
    <row r="350" spans="1:6" ht="45.75" customHeight="1" x14ac:dyDescent="0.2">
      <c r="A350" s="407"/>
      <c r="B350" s="139" t="s">
        <v>1236</v>
      </c>
      <c r="C350" s="127" t="s">
        <v>474</v>
      </c>
      <c r="D350" s="148" t="s">
        <v>659</v>
      </c>
      <c r="E350" s="90">
        <v>44256</v>
      </c>
      <c r="F350" s="90">
        <v>44530</v>
      </c>
    </row>
    <row r="351" spans="1:6" ht="45.75" customHeight="1" x14ac:dyDescent="0.2">
      <c r="A351" s="407"/>
      <c r="B351" s="139"/>
      <c r="C351" s="127"/>
      <c r="D351" s="158"/>
      <c r="E351" s="145"/>
      <c r="F351" s="145"/>
    </row>
    <row r="352" spans="1:6" ht="45.75" customHeight="1" x14ac:dyDescent="0.2">
      <c r="A352" s="408"/>
      <c r="B352" s="139"/>
      <c r="C352" s="127"/>
      <c r="D352" s="158"/>
      <c r="E352" s="145"/>
      <c r="F352" s="145"/>
    </row>
    <row r="353" spans="1:6" ht="45.75" customHeight="1" x14ac:dyDescent="0.2">
      <c r="A353" s="406" t="str">
        <f>'ACCS 2021'!C93</f>
        <v>Ejecutar el plan de trabajo.</v>
      </c>
      <c r="B353" s="139" t="s">
        <v>1173</v>
      </c>
      <c r="C353" s="127" t="s">
        <v>474</v>
      </c>
      <c r="D353" s="148" t="s">
        <v>659</v>
      </c>
      <c r="E353" s="90">
        <v>44256</v>
      </c>
      <c r="F353" s="90">
        <v>44530</v>
      </c>
    </row>
    <row r="354" spans="1:6" ht="45.75" customHeight="1" x14ac:dyDescent="0.2">
      <c r="A354" s="407"/>
      <c r="B354" s="139"/>
      <c r="C354" s="127"/>
      <c r="D354" s="158"/>
      <c r="E354" s="145"/>
      <c r="F354" s="145"/>
    </row>
    <row r="355" spans="1:6" ht="45.75" customHeight="1" x14ac:dyDescent="0.2">
      <c r="A355" s="407"/>
      <c r="B355" s="139"/>
      <c r="C355" s="127"/>
      <c r="D355" s="158"/>
      <c r="E355" s="145"/>
      <c r="F355" s="145"/>
    </row>
    <row r="356" spans="1:6" ht="45.75" customHeight="1" x14ac:dyDescent="0.2">
      <c r="A356" s="408"/>
      <c r="B356" s="139"/>
      <c r="C356" s="127"/>
      <c r="D356" s="158"/>
      <c r="E356" s="145"/>
      <c r="F356" s="145"/>
    </row>
    <row r="357" spans="1:6" ht="45.75" customHeight="1" x14ac:dyDescent="0.2">
      <c r="A357" s="406" t="str">
        <f>'ACCS 2021'!C94</f>
        <v>Estructurar la información establecida en el PEGIR referente a los riesgos por sede</v>
      </c>
      <c r="B357" s="139" t="s">
        <v>1237</v>
      </c>
      <c r="C357" s="127" t="s">
        <v>976</v>
      </c>
      <c r="D357" s="148" t="s">
        <v>659</v>
      </c>
      <c r="E357" s="90">
        <v>44256</v>
      </c>
      <c r="F357" s="90">
        <v>44530</v>
      </c>
    </row>
    <row r="358" spans="1:6" ht="45.75" customHeight="1" x14ac:dyDescent="0.2">
      <c r="A358" s="407"/>
      <c r="B358" s="139" t="s">
        <v>1238</v>
      </c>
      <c r="C358" s="127" t="s">
        <v>976</v>
      </c>
      <c r="D358" s="148" t="s">
        <v>659</v>
      </c>
      <c r="E358" s="90">
        <v>44256</v>
      </c>
      <c r="F358" s="90">
        <v>44530</v>
      </c>
    </row>
    <row r="359" spans="1:6" ht="45.75" customHeight="1" x14ac:dyDescent="0.2">
      <c r="A359" s="407"/>
      <c r="B359" s="139"/>
      <c r="C359" s="127"/>
      <c r="D359" s="164"/>
      <c r="E359" s="145"/>
      <c r="F359" s="145"/>
    </row>
    <row r="360" spans="1:6" ht="45.75" customHeight="1" x14ac:dyDescent="0.2">
      <c r="A360" s="408"/>
      <c r="B360" s="139"/>
      <c r="C360" s="127"/>
      <c r="D360" s="164"/>
      <c r="E360" s="145"/>
      <c r="F360" s="145"/>
    </row>
    <row r="361" spans="1:6" ht="45.75" customHeight="1" x14ac:dyDescent="0.2">
      <c r="A361" s="406" t="str">
        <f>'ACCS 2021'!C95</f>
        <v>Organizar la información que permita la elaboración del mapa de riesgos por sede.</v>
      </c>
      <c r="B361" s="139" t="s">
        <v>964</v>
      </c>
      <c r="C361" s="127" t="s">
        <v>976</v>
      </c>
      <c r="D361" s="148" t="s">
        <v>659</v>
      </c>
      <c r="E361" s="90">
        <v>44256</v>
      </c>
      <c r="F361" s="90">
        <v>44530</v>
      </c>
    </row>
    <row r="362" spans="1:6" ht="45.75" customHeight="1" x14ac:dyDescent="0.2">
      <c r="A362" s="407"/>
      <c r="B362" s="139" t="s">
        <v>1239</v>
      </c>
      <c r="C362" s="127" t="s">
        <v>976</v>
      </c>
      <c r="D362" s="148" t="s">
        <v>659</v>
      </c>
      <c r="E362" s="90">
        <v>44256</v>
      </c>
      <c r="F362" s="90">
        <v>44530</v>
      </c>
    </row>
    <row r="363" spans="1:6" ht="45.75" customHeight="1" x14ac:dyDescent="0.2">
      <c r="A363" s="407"/>
      <c r="B363" s="139"/>
      <c r="C363" s="127"/>
      <c r="D363" s="158"/>
      <c r="E363" s="145"/>
      <c r="F363" s="145"/>
    </row>
    <row r="364" spans="1:6" ht="45.75" customHeight="1" x14ac:dyDescent="0.2">
      <c r="A364" s="408"/>
      <c r="B364" s="139"/>
      <c r="C364" s="127"/>
      <c r="D364" s="158"/>
      <c r="E364" s="145"/>
      <c r="F364" s="145"/>
    </row>
    <row r="365" spans="1:6" ht="45.75" customHeight="1" x14ac:dyDescent="0.2">
      <c r="A365" s="406" t="str">
        <f>'ACCS 2021'!C96</f>
        <v>Elaborar el mapa de riesgos por sede.</v>
      </c>
      <c r="B365" s="139" t="s">
        <v>1240</v>
      </c>
      <c r="C365" s="127" t="s">
        <v>976</v>
      </c>
      <c r="D365" s="148" t="s">
        <v>659</v>
      </c>
      <c r="E365" s="90">
        <v>44256</v>
      </c>
      <c r="F365" s="90">
        <v>44530</v>
      </c>
    </row>
    <row r="366" spans="1:6" ht="45.75" customHeight="1" x14ac:dyDescent="0.2">
      <c r="A366" s="407"/>
      <c r="B366" s="139"/>
      <c r="C366" s="127"/>
      <c r="D366" s="158"/>
      <c r="E366" s="145"/>
      <c r="F366" s="145"/>
    </row>
    <row r="367" spans="1:6" ht="45.75" customHeight="1" x14ac:dyDescent="0.2">
      <c r="A367" s="407"/>
      <c r="B367" s="139"/>
      <c r="C367" s="127"/>
      <c r="D367" s="158"/>
      <c r="E367" s="145"/>
      <c r="F367" s="145"/>
    </row>
    <row r="368" spans="1:6" ht="45.75" customHeight="1" x14ac:dyDescent="0.2">
      <c r="A368" s="408"/>
      <c r="B368" s="139"/>
      <c r="C368" s="127"/>
      <c r="D368" s="158"/>
      <c r="E368" s="145"/>
      <c r="F368" s="145"/>
    </row>
    <row r="369" spans="1:6" ht="45.75" customHeight="1" x14ac:dyDescent="0.2">
      <c r="A369" s="406" t="str">
        <f>'ACCS 2021'!C97</f>
        <v>Socializar el mapa de riesgos por sede.</v>
      </c>
      <c r="B369" s="131" t="s">
        <v>1242</v>
      </c>
      <c r="C369" s="158" t="s">
        <v>976</v>
      </c>
      <c r="D369" s="148" t="s">
        <v>659</v>
      </c>
      <c r="E369" s="90">
        <v>44256</v>
      </c>
      <c r="F369" s="90">
        <v>44530</v>
      </c>
    </row>
    <row r="370" spans="1:6" ht="45.75" customHeight="1" x14ac:dyDescent="0.2">
      <c r="A370" s="407"/>
      <c r="B370" s="139" t="s">
        <v>1243</v>
      </c>
      <c r="C370" s="158" t="s">
        <v>474</v>
      </c>
      <c r="D370" s="148" t="s">
        <v>659</v>
      </c>
      <c r="E370" s="90">
        <v>44256</v>
      </c>
      <c r="F370" s="90">
        <v>44530</v>
      </c>
    </row>
    <row r="371" spans="1:6" ht="45.75" customHeight="1" x14ac:dyDescent="0.2">
      <c r="A371" s="407"/>
      <c r="B371" s="139"/>
      <c r="C371" s="127"/>
      <c r="D371" s="158"/>
      <c r="E371" s="145"/>
      <c r="F371" s="145"/>
    </row>
    <row r="372" spans="1:6" ht="45.75" customHeight="1" x14ac:dyDescent="0.2">
      <c r="A372" s="408"/>
      <c r="B372" s="139"/>
      <c r="C372" s="127"/>
      <c r="D372" s="158"/>
      <c r="E372" s="145"/>
      <c r="F372" s="145"/>
    </row>
    <row r="373" spans="1:6" ht="45.75" customHeight="1" x14ac:dyDescent="0.2">
      <c r="A373" s="406" t="str">
        <f>'ACCS 2021'!C98</f>
        <v>Revisar y corregir el PEGIR.</v>
      </c>
      <c r="B373" s="139" t="s">
        <v>1244</v>
      </c>
      <c r="C373" s="127" t="s">
        <v>976</v>
      </c>
      <c r="D373" s="148" t="s">
        <v>659</v>
      </c>
      <c r="E373" s="90">
        <v>44256</v>
      </c>
      <c r="F373" s="90">
        <v>44347</v>
      </c>
    </row>
    <row r="374" spans="1:6" ht="45.75" customHeight="1" x14ac:dyDescent="0.2">
      <c r="A374" s="407"/>
      <c r="B374" s="139" t="s">
        <v>1245</v>
      </c>
      <c r="C374" s="127" t="s">
        <v>976</v>
      </c>
      <c r="D374" s="148" t="s">
        <v>659</v>
      </c>
      <c r="E374" s="90">
        <v>44256</v>
      </c>
      <c r="F374" s="90">
        <v>44347</v>
      </c>
    </row>
    <row r="375" spans="1:6" ht="45.75" customHeight="1" x14ac:dyDescent="0.2">
      <c r="A375" s="407"/>
      <c r="B375" s="139"/>
      <c r="C375" s="127"/>
      <c r="D375" s="158"/>
      <c r="E375" s="145"/>
      <c r="F375" s="145"/>
    </row>
    <row r="376" spans="1:6" ht="45.75" customHeight="1" x14ac:dyDescent="0.2">
      <c r="A376" s="408"/>
      <c r="B376" s="139"/>
      <c r="C376" s="127"/>
      <c r="D376" s="158"/>
      <c r="E376" s="145"/>
      <c r="F376" s="145"/>
    </row>
    <row r="377" spans="1:6" ht="45.75" customHeight="1" x14ac:dyDescent="0.2">
      <c r="A377" s="406" t="str">
        <f>'ACCS 2021'!C99</f>
        <v>Aprobar el Proyecto estructurado.</v>
      </c>
      <c r="B377" s="139" t="s">
        <v>1246</v>
      </c>
      <c r="C377" s="127" t="s">
        <v>976</v>
      </c>
      <c r="D377" s="148" t="s">
        <v>659</v>
      </c>
      <c r="E377" s="90">
        <v>44256</v>
      </c>
      <c r="F377" s="90">
        <v>44347</v>
      </c>
    </row>
    <row r="378" spans="1:6" ht="45.75" customHeight="1" x14ac:dyDescent="0.2">
      <c r="A378" s="407"/>
      <c r="B378" s="139" t="s">
        <v>1247</v>
      </c>
      <c r="C378" s="127" t="s">
        <v>976</v>
      </c>
      <c r="D378" s="148" t="s">
        <v>659</v>
      </c>
      <c r="E378" s="90">
        <v>44256</v>
      </c>
      <c r="F378" s="90">
        <v>44347</v>
      </c>
    </row>
    <row r="379" spans="1:6" ht="45.75" customHeight="1" x14ac:dyDescent="0.2">
      <c r="A379" s="407"/>
      <c r="B379" s="139"/>
      <c r="C379" s="127"/>
      <c r="D379" s="158"/>
      <c r="E379" s="145"/>
      <c r="F379" s="145"/>
    </row>
    <row r="380" spans="1:6" ht="45.75" customHeight="1" x14ac:dyDescent="0.2">
      <c r="A380" s="408"/>
      <c r="B380" s="139"/>
      <c r="C380" s="127"/>
      <c r="D380" s="158"/>
      <c r="E380" s="145"/>
      <c r="F380" s="145"/>
    </row>
    <row r="381" spans="1:6" ht="45.75" customHeight="1" x14ac:dyDescent="0.2">
      <c r="A381" s="406" t="str">
        <f>'ACCS 2021'!C100</f>
        <v>Socializar el PEGIR.</v>
      </c>
      <c r="B381" s="139" t="s">
        <v>972</v>
      </c>
      <c r="C381" s="127" t="s">
        <v>976</v>
      </c>
      <c r="D381" s="148" t="s">
        <v>659</v>
      </c>
      <c r="E381" s="90">
        <v>44256</v>
      </c>
      <c r="F381" s="90">
        <v>44347</v>
      </c>
    </row>
    <row r="382" spans="1:6" ht="45.75" customHeight="1" x14ac:dyDescent="0.2">
      <c r="A382" s="407"/>
      <c r="B382" s="139" t="s">
        <v>1248</v>
      </c>
      <c r="C382" s="127" t="s">
        <v>976</v>
      </c>
      <c r="D382" s="148" t="s">
        <v>659</v>
      </c>
      <c r="E382" s="90">
        <v>44256</v>
      </c>
      <c r="F382" s="90">
        <v>44347</v>
      </c>
    </row>
    <row r="383" spans="1:6" ht="45.75" customHeight="1" x14ac:dyDescent="0.2">
      <c r="A383" s="407"/>
      <c r="B383" s="139"/>
      <c r="C383" s="127"/>
      <c r="D383" s="158"/>
      <c r="E383" s="145"/>
      <c r="F383" s="145"/>
    </row>
    <row r="384" spans="1:6" ht="45.75" customHeight="1" x14ac:dyDescent="0.2">
      <c r="A384" s="408"/>
      <c r="B384" s="139"/>
      <c r="C384" s="127"/>
      <c r="D384" s="158"/>
      <c r="E384" s="145"/>
      <c r="F384" s="145"/>
    </row>
    <row r="385" spans="1:6" ht="45.75" customHeight="1" x14ac:dyDescent="0.2">
      <c r="A385" s="406" t="str">
        <f>'ACCS 2021'!C101</f>
        <v>Construir el Plan de Acción a partir del PEGIR.</v>
      </c>
      <c r="B385" s="139" t="s">
        <v>1249</v>
      </c>
      <c r="C385" s="127" t="s">
        <v>976</v>
      </c>
      <c r="D385" s="148" t="s">
        <v>659</v>
      </c>
      <c r="E385" s="90">
        <v>44256</v>
      </c>
      <c r="F385" s="90">
        <v>44347</v>
      </c>
    </row>
    <row r="386" spans="1:6" ht="45.75" customHeight="1" x14ac:dyDescent="0.2">
      <c r="A386" s="407"/>
      <c r="B386" s="139" t="s">
        <v>1250</v>
      </c>
      <c r="C386" s="127" t="s">
        <v>976</v>
      </c>
      <c r="D386" s="148" t="s">
        <v>659</v>
      </c>
      <c r="E386" s="90">
        <v>44256</v>
      </c>
      <c r="F386" s="90">
        <v>44347</v>
      </c>
    </row>
    <row r="387" spans="1:6" ht="45.75" customHeight="1" x14ac:dyDescent="0.2">
      <c r="A387" s="407"/>
      <c r="B387" s="139" t="s">
        <v>1251</v>
      </c>
      <c r="C387" s="127" t="s">
        <v>976</v>
      </c>
      <c r="D387" s="148" t="s">
        <v>659</v>
      </c>
      <c r="E387" s="90">
        <v>44256</v>
      </c>
      <c r="F387" s="90">
        <v>44347</v>
      </c>
    </row>
    <row r="388" spans="1:6" ht="45.75" customHeight="1" x14ac:dyDescent="0.2">
      <c r="A388" s="408"/>
      <c r="B388" s="139" t="s">
        <v>1252</v>
      </c>
      <c r="C388" s="127" t="s">
        <v>976</v>
      </c>
      <c r="D388" s="148" t="s">
        <v>659</v>
      </c>
      <c r="E388" s="90">
        <v>44256</v>
      </c>
      <c r="F388" s="90">
        <v>44347</v>
      </c>
    </row>
  </sheetData>
  <sheetProtection selectLockedCells="1"/>
  <mergeCells count="97">
    <mergeCell ref="A2:F2"/>
    <mergeCell ref="A341:A344"/>
    <mergeCell ref="A345:A348"/>
    <mergeCell ref="A349:A352"/>
    <mergeCell ref="A353:A356"/>
    <mergeCell ref="A293:A296"/>
    <mergeCell ref="A297:A300"/>
    <mergeCell ref="A301:A304"/>
    <mergeCell ref="A305:A308"/>
    <mergeCell ref="A309:A312"/>
    <mergeCell ref="A313:A316"/>
    <mergeCell ref="A269:A272"/>
    <mergeCell ref="A273:A276"/>
    <mergeCell ref="A277:A280"/>
    <mergeCell ref="A281:A284"/>
    <mergeCell ref="A285:A288"/>
    <mergeCell ref="A357:A360"/>
    <mergeCell ref="A317:A320"/>
    <mergeCell ref="A321:A324"/>
    <mergeCell ref="A325:A328"/>
    <mergeCell ref="A329:A332"/>
    <mergeCell ref="A333:A336"/>
    <mergeCell ref="A337:A340"/>
    <mergeCell ref="A289:A292"/>
    <mergeCell ref="A245:A248"/>
    <mergeCell ref="A249:A252"/>
    <mergeCell ref="A253:A256"/>
    <mergeCell ref="A257:A260"/>
    <mergeCell ref="A261:A264"/>
    <mergeCell ref="A265:A268"/>
    <mergeCell ref="A241:A244"/>
    <mergeCell ref="A197:A200"/>
    <mergeCell ref="A201:A204"/>
    <mergeCell ref="A205:A208"/>
    <mergeCell ref="A209:A212"/>
    <mergeCell ref="A213:A216"/>
    <mergeCell ref="A217:A220"/>
    <mergeCell ref="A221:A224"/>
    <mergeCell ref="A225:A228"/>
    <mergeCell ref="A229:A232"/>
    <mergeCell ref="A233:A236"/>
    <mergeCell ref="A237:A240"/>
    <mergeCell ref="A193:A196"/>
    <mergeCell ref="A149:A152"/>
    <mergeCell ref="A153:A156"/>
    <mergeCell ref="A157:A160"/>
    <mergeCell ref="A161:A164"/>
    <mergeCell ref="A165:A168"/>
    <mergeCell ref="A169:A172"/>
    <mergeCell ref="A173:A176"/>
    <mergeCell ref="A177:A180"/>
    <mergeCell ref="A181:A184"/>
    <mergeCell ref="A185:A188"/>
    <mergeCell ref="A189:A192"/>
    <mergeCell ref="A145:A148"/>
    <mergeCell ref="A101:A104"/>
    <mergeCell ref="A105:A108"/>
    <mergeCell ref="A109:A112"/>
    <mergeCell ref="A113:A116"/>
    <mergeCell ref="A117:A120"/>
    <mergeCell ref="A121:A124"/>
    <mergeCell ref="A125:A128"/>
    <mergeCell ref="A129:A132"/>
    <mergeCell ref="A133:A136"/>
    <mergeCell ref="A137:A140"/>
    <mergeCell ref="A141:A144"/>
    <mergeCell ref="A97:A100"/>
    <mergeCell ref="A53:A56"/>
    <mergeCell ref="A57:A60"/>
    <mergeCell ref="A61:A64"/>
    <mergeCell ref="A65:A68"/>
    <mergeCell ref="A69:A72"/>
    <mergeCell ref="A73:A76"/>
    <mergeCell ref="A77:A80"/>
    <mergeCell ref="A81:A84"/>
    <mergeCell ref="A85:A88"/>
    <mergeCell ref="A89:A92"/>
    <mergeCell ref="A93:A96"/>
    <mergeCell ref="A49:A52"/>
    <mergeCell ref="A5:A8"/>
    <mergeCell ref="A9:A12"/>
    <mergeCell ref="A13:A16"/>
    <mergeCell ref="A17:A20"/>
    <mergeCell ref="A21:A24"/>
    <mergeCell ref="A25:A28"/>
    <mergeCell ref="A29:A32"/>
    <mergeCell ref="A33:A36"/>
    <mergeCell ref="A37:A40"/>
    <mergeCell ref="A41:A44"/>
    <mergeCell ref="A45:A48"/>
    <mergeCell ref="A385:A388"/>
    <mergeCell ref="A361:A364"/>
    <mergeCell ref="A365:A368"/>
    <mergeCell ref="A369:A372"/>
    <mergeCell ref="A373:A376"/>
    <mergeCell ref="A377:A380"/>
    <mergeCell ref="A381:A384"/>
  </mergeCells>
  <hyperlinks>
    <hyperlink ref="D5" r:id="rId1"/>
    <hyperlink ref="D22" r:id="rId2"/>
    <hyperlink ref="D25" r:id="rId3"/>
    <hyperlink ref="D26" r:id="rId4"/>
    <hyperlink ref="D29" r:id="rId5"/>
    <hyperlink ref="D30" r:id="rId6"/>
    <hyperlink ref="D34" r:id="rId7"/>
    <hyperlink ref="D37" r:id="rId8"/>
    <hyperlink ref="D38" r:id="rId9"/>
    <hyperlink ref="D41" r:id="rId10"/>
    <hyperlink ref="D6" r:id="rId11"/>
    <hyperlink ref="D9" r:id="rId12"/>
    <hyperlink ref="D10" r:id="rId13"/>
    <hyperlink ref="D13" r:id="rId14"/>
    <hyperlink ref="D14" r:id="rId15"/>
    <hyperlink ref="D21" r:id="rId16"/>
    <hyperlink ref="D31" r:id="rId17"/>
    <hyperlink ref="D42" r:id="rId18"/>
    <hyperlink ref="D45" r:id="rId19"/>
    <hyperlink ref="D46" r:id="rId20"/>
    <hyperlink ref="D49" r:id="rId21"/>
    <hyperlink ref="D50" r:id="rId22"/>
    <hyperlink ref="D51" r:id="rId23"/>
    <hyperlink ref="D43" r:id="rId24"/>
    <hyperlink ref="D53" r:id="rId25"/>
    <hyperlink ref="D54" r:id="rId26"/>
    <hyperlink ref="D57" r:id="rId27"/>
    <hyperlink ref="D58" r:id="rId28"/>
    <hyperlink ref="D66" r:id="rId29"/>
    <hyperlink ref="D67" r:id="rId30"/>
    <hyperlink ref="D69" r:id="rId31"/>
    <hyperlink ref="D70:D71" r:id="rId32" display="itrghrural@gmail.com"/>
    <hyperlink ref="D74" r:id="rId33"/>
    <hyperlink ref="D73" r:id="rId34"/>
    <hyperlink ref="D77" r:id="rId35"/>
    <hyperlink ref="D78" r:id="rId36"/>
    <hyperlink ref="D81" r:id="rId37"/>
    <hyperlink ref="D82" r:id="rId38"/>
    <hyperlink ref="D85" r:id="rId39"/>
    <hyperlink ref="D86" r:id="rId40"/>
    <hyperlink ref="D89" r:id="rId41"/>
    <hyperlink ref="D90" r:id="rId42"/>
    <hyperlink ref="D93" r:id="rId43"/>
    <hyperlink ref="D94" r:id="rId44"/>
    <hyperlink ref="D97" r:id="rId45"/>
    <hyperlink ref="D98" r:id="rId46"/>
    <hyperlink ref="D101:D102" r:id="rId47" display="colrafaelgarciaherreros_rural@semcucuta.gov.co"/>
    <hyperlink ref="D105:D106" r:id="rId48" display="colrafaelgarciaherreros_rural@semcucuta.gov.co"/>
    <hyperlink ref="D109:D110" r:id="rId49" display="colrafaelgarciaherreros_rural@semcucuta.gov.co"/>
    <hyperlink ref="D109" r:id="rId50"/>
    <hyperlink ref="D113" r:id="rId51"/>
    <hyperlink ref="D114" r:id="rId52"/>
    <hyperlink ref="D129" r:id="rId53"/>
    <hyperlink ref="D130" r:id="rId54"/>
    <hyperlink ref="D133" r:id="rId55"/>
    <hyperlink ref="D134" r:id="rId56"/>
    <hyperlink ref="D135" r:id="rId57"/>
    <hyperlink ref="D137" r:id="rId58"/>
    <hyperlink ref="D138" r:id="rId59"/>
    <hyperlink ref="D141" r:id="rId60"/>
    <hyperlink ref="D142" r:id="rId61"/>
    <hyperlink ref="D145" r:id="rId62"/>
    <hyperlink ref="D146" r:id="rId63"/>
    <hyperlink ref="D173" r:id="rId64"/>
    <hyperlink ref="D174" r:id="rId65"/>
    <hyperlink ref="D177" r:id="rId66"/>
    <hyperlink ref="D178" r:id="rId67"/>
    <hyperlink ref="D193" r:id="rId68"/>
    <hyperlink ref="D194" r:id="rId69"/>
    <hyperlink ref="D197" r:id="rId70"/>
    <hyperlink ref="D198" r:id="rId71"/>
    <hyperlink ref="D201" r:id="rId72"/>
    <hyperlink ref="D202" r:id="rId73"/>
    <hyperlink ref="D205:D206" r:id="rId74" display="colrafaelgarciaherreros_rural@semcucuta.gov.co"/>
    <hyperlink ref="D209:D210" r:id="rId75" display="colrafaelgarciaherreros_rural@semcucuta.gov.co"/>
    <hyperlink ref="D213" r:id="rId76"/>
    <hyperlink ref="D214" r:id="rId77"/>
    <hyperlink ref="D215" r:id="rId78"/>
    <hyperlink ref="D216" r:id="rId79"/>
    <hyperlink ref="D217" r:id="rId80"/>
    <hyperlink ref="D218" r:id="rId81"/>
    <hyperlink ref="D221" r:id="rId82"/>
    <hyperlink ref="D222" r:id="rId83"/>
    <hyperlink ref="D225" r:id="rId84"/>
    <hyperlink ref="D226" r:id="rId85"/>
    <hyperlink ref="D227" r:id="rId86"/>
    <hyperlink ref="D257" r:id="rId87"/>
    <hyperlink ref="D258" r:id="rId88"/>
    <hyperlink ref="D229" r:id="rId89"/>
    <hyperlink ref="D230" r:id="rId90"/>
    <hyperlink ref="D233" r:id="rId91"/>
    <hyperlink ref="D234" r:id="rId92"/>
    <hyperlink ref="D237" r:id="rId93"/>
    <hyperlink ref="D238" r:id="rId94"/>
    <hyperlink ref="D241" r:id="rId95"/>
    <hyperlink ref="D242" r:id="rId96"/>
    <hyperlink ref="D245" r:id="rId97"/>
    <hyperlink ref="D246" r:id="rId98"/>
    <hyperlink ref="D249:D250" r:id="rId99" display="colrafaelgarciaherreros_rural@semcucuta.gov.co"/>
    <hyperlink ref="D253" r:id="rId100"/>
    <hyperlink ref="D254" r:id="rId101"/>
    <hyperlink ref="D261" r:id="rId102"/>
    <hyperlink ref="D265" r:id="rId103"/>
    <hyperlink ref="D266" r:id="rId104"/>
    <hyperlink ref="D269" r:id="rId105"/>
    <hyperlink ref="D270" r:id="rId106"/>
    <hyperlink ref="D273" r:id="rId107"/>
    <hyperlink ref="D274" r:id="rId108"/>
    <hyperlink ref="D277" r:id="rId109"/>
    <hyperlink ref="D278" r:id="rId110"/>
    <hyperlink ref="D279" r:id="rId111"/>
    <hyperlink ref="D280" r:id="rId112"/>
    <hyperlink ref="D281" r:id="rId113"/>
    <hyperlink ref="D282" r:id="rId114"/>
    <hyperlink ref="D285" r:id="rId115"/>
    <hyperlink ref="D286" r:id="rId116"/>
    <hyperlink ref="D289" r:id="rId117"/>
    <hyperlink ref="D290" r:id="rId118"/>
    <hyperlink ref="D293" r:id="rId119"/>
    <hyperlink ref="D297" r:id="rId120"/>
    <hyperlink ref="D298" r:id="rId121"/>
    <hyperlink ref="D301" r:id="rId122"/>
    <hyperlink ref="D302" r:id="rId123"/>
    <hyperlink ref="D305" r:id="rId124"/>
    <hyperlink ref="D306" r:id="rId125"/>
    <hyperlink ref="D309" r:id="rId126"/>
    <hyperlink ref="D310" r:id="rId127"/>
    <hyperlink ref="D313" r:id="rId128"/>
    <hyperlink ref="D314" r:id="rId129"/>
    <hyperlink ref="D317" r:id="rId130"/>
    <hyperlink ref="D318" r:id="rId131"/>
    <hyperlink ref="D321" r:id="rId132"/>
    <hyperlink ref="D322" r:id="rId133"/>
    <hyperlink ref="D323" r:id="rId134"/>
    <hyperlink ref="D325" r:id="rId135"/>
    <hyperlink ref="D326" r:id="rId136"/>
    <hyperlink ref="D329" r:id="rId137"/>
    <hyperlink ref="D330" r:id="rId138"/>
    <hyperlink ref="D331" r:id="rId139"/>
    <hyperlink ref="D333" r:id="rId140"/>
    <hyperlink ref="D334" r:id="rId141"/>
    <hyperlink ref="D337" r:id="rId142"/>
    <hyperlink ref="D338" r:id="rId143"/>
    <hyperlink ref="D341" r:id="rId144"/>
    <hyperlink ref="D342" r:id="rId145"/>
    <hyperlink ref="D345" r:id="rId146"/>
    <hyperlink ref="D346" r:id="rId147"/>
    <hyperlink ref="D349" r:id="rId148"/>
    <hyperlink ref="D350" r:id="rId149"/>
    <hyperlink ref="D353" r:id="rId150"/>
    <hyperlink ref="D357" r:id="rId151"/>
    <hyperlink ref="D361" r:id="rId152"/>
    <hyperlink ref="D362" r:id="rId153"/>
    <hyperlink ref="D365" r:id="rId154"/>
    <hyperlink ref="D369" r:id="rId155"/>
    <hyperlink ref="D370" r:id="rId156"/>
    <hyperlink ref="D373" r:id="rId157"/>
    <hyperlink ref="D374" r:id="rId158"/>
    <hyperlink ref="D377" r:id="rId159"/>
    <hyperlink ref="D381" r:id="rId160"/>
    <hyperlink ref="D382" r:id="rId161"/>
    <hyperlink ref="D33" r:id="rId162"/>
    <hyperlink ref="D35" r:id="rId163"/>
    <hyperlink ref="D17" r:id="rId164"/>
    <hyperlink ref="D18" r:id="rId165"/>
    <hyperlink ref="D36" r:id="rId166"/>
    <hyperlink ref="D139" r:id="rId167"/>
    <hyperlink ref="D143" r:id="rId168"/>
    <hyperlink ref="D147" r:id="rId169"/>
    <hyperlink ref="D358" r:id="rId170"/>
    <hyperlink ref="D378" r:id="rId171"/>
    <hyperlink ref="D385" r:id="rId172"/>
    <hyperlink ref="D386" r:id="rId173"/>
    <hyperlink ref="D387" r:id="rId174"/>
    <hyperlink ref="D388" r:id="rId175"/>
  </hyperlinks>
  <pageMargins left="0.7" right="0.7" top="0.75" bottom="0.75" header="0.3" footer="0.3"/>
  <pageSetup orientation="portrait" r:id="rId176"/>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sheetPr>
  <dimension ref="A2:J177"/>
  <sheetViews>
    <sheetView zoomScale="80" zoomScaleNormal="80" workbookViewId="0">
      <selection activeCell="A5" sqref="A5"/>
    </sheetView>
  </sheetViews>
  <sheetFormatPr baseColWidth="10" defaultColWidth="9.28515625" defaultRowHeight="10.199999999999999" x14ac:dyDescent="0.2"/>
  <cols>
    <col min="1" max="1" width="45.85546875" style="34" customWidth="1"/>
    <col min="2" max="2" width="35.7109375" style="34" customWidth="1"/>
    <col min="3" max="3" width="40.7109375" style="34" customWidth="1"/>
    <col min="4" max="4" width="34" style="83" customWidth="1"/>
    <col min="5" max="5" width="20" style="83" customWidth="1"/>
    <col min="6" max="6" width="26.7109375" style="83" customWidth="1"/>
    <col min="7" max="7" width="29.7109375" style="87" customWidth="1"/>
    <col min="8" max="8" width="40.7109375" style="83" customWidth="1"/>
    <col min="9" max="9" width="39.42578125" style="83" customWidth="1"/>
    <col min="10" max="10" width="9.28515625" style="34"/>
  </cols>
  <sheetData>
    <row r="2" spans="1:10" ht="13.8" x14ac:dyDescent="0.25">
      <c r="A2" s="389" t="s">
        <v>1178</v>
      </c>
      <c r="B2" s="389"/>
      <c r="C2" s="389"/>
      <c r="D2" s="389"/>
      <c r="E2" s="389"/>
      <c r="F2" s="389"/>
      <c r="G2" s="389"/>
      <c r="H2" s="389"/>
      <c r="I2" s="389"/>
    </row>
    <row r="4" spans="1:10" ht="10.8" thickBot="1" x14ac:dyDescent="0.25"/>
    <row r="5" spans="1:10" s="31" customFormat="1" ht="51.75" customHeight="1" thickBot="1" x14ac:dyDescent="0.25">
      <c r="A5" s="161" t="s">
        <v>107</v>
      </c>
      <c r="B5" s="162" t="s">
        <v>605</v>
      </c>
      <c r="C5" s="42" t="s">
        <v>606</v>
      </c>
      <c r="D5" s="42" t="s">
        <v>117</v>
      </c>
      <c r="E5" s="42" t="s">
        <v>149</v>
      </c>
      <c r="F5" s="42" t="s">
        <v>150</v>
      </c>
      <c r="G5" s="88" t="s">
        <v>227</v>
      </c>
      <c r="H5" s="42" t="s">
        <v>201</v>
      </c>
      <c r="I5" s="163" t="s">
        <v>228</v>
      </c>
      <c r="J5" s="78"/>
    </row>
    <row r="6" spans="1:10" s="78" customFormat="1" ht="33" customHeight="1" x14ac:dyDescent="0.2">
      <c r="A6" s="400" t="str">
        <f>OBJS!D5</f>
        <v>Socializar el enfoque pedagógico estructurado en el PEI</v>
      </c>
      <c r="B6" s="401" t="str">
        <f>MET_IND!F5</f>
        <v>Dar a conocer el enfoque pedagógico a los padres de familia.</v>
      </c>
      <c r="C6" s="159" t="s">
        <v>1289</v>
      </c>
      <c r="D6" s="160" t="s">
        <v>1183</v>
      </c>
      <c r="E6" s="90">
        <v>44572</v>
      </c>
      <c r="F6" s="90">
        <v>44620</v>
      </c>
      <c r="G6" s="89">
        <v>0</v>
      </c>
      <c r="H6" s="176" t="s">
        <v>620</v>
      </c>
      <c r="I6" s="176" t="s">
        <v>621</v>
      </c>
    </row>
    <row r="7" spans="1:10" s="78" customFormat="1" ht="33" customHeight="1" x14ac:dyDescent="0.2">
      <c r="A7" s="405"/>
      <c r="B7" s="402"/>
      <c r="C7" s="141" t="s">
        <v>1290</v>
      </c>
      <c r="D7" s="79" t="s">
        <v>1183</v>
      </c>
      <c r="E7" s="90">
        <v>44572</v>
      </c>
      <c r="F7" s="90">
        <v>44592</v>
      </c>
      <c r="G7" s="89">
        <v>0</v>
      </c>
      <c r="H7" s="144" t="s">
        <v>620</v>
      </c>
      <c r="I7" s="144" t="s">
        <v>621</v>
      </c>
    </row>
    <row r="8" spans="1:10" s="78" customFormat="1" ht="33" customHeight="1" x14ac:dyDescent="0.2">
      <c r="A8" s="405"/>
      <c r="B8" s="402"/>
      <c r="C8" s="141" t="s">
        <v>1262</v>
      </c>
      <c r="D8" s="79" t="s">
        <v>1183</v>
      </c>
      <c r="E8" s="90">
        <v>44572</v>
      </c>
      <c r="F8" s="90">
        <v>44620</v>
      </c>
      <c r="G8" s="89">
        <v>0</v>
      </c>
      <c r="H8" s="144" t="s">
        <v>620</v>
      </c>
      <c r="I8" s="144" t="s">
        <v>621</v>
      </c>
    </row>
    <row r="9" spans="1:10" s="78" customFormat="1" ht="43.5" customHeight="1" x14ac:dyDescent="0.2">
      <c r="A9" s="405"/>
      <c r="B9" s="402"/>
      <c r="C9" s="141" t="s">
        <v>1263</v>
      </c>
      <c r="D9" s="79" t="s">
        <v>1183</v>
      </c>
      <c r="E9" s="90">
        <v>44572</v>
      </c>
      <c r="F9" s="90">
        <v>44742</v>
      </c>
      <c r="G9" s="89">
        <v>0</v>
      </c>
      <c r="H9" s="144" t="s">
        <v>620</v>
      </c>
      <c r="I9" s="144" t="s">
        <v>621</v>
      </c>
    </row>
    <row r="10" spans="1:10" s="78" customFormat="1" ht="43.5" customHeight="1" x14ac:dyDescent="0.2">
      <c r="A10" s="405" t="str">
        <f>OBJS!D6</f>
        <v>Crear el nuevo Enfoque Pedagógico Institucional basado en la práctica docente y la realidad del sector</v>
      </c>
      <c r="B10" s="402" t="str">
        <f>MET_IND!F6</f>
        <v>Definir el enfoque Pedagógico del Instituto Técnico Rafael García Herreros.</v>
      </c>
      <c r="C10" s="141" t="s">
        <v>1311</v>
      </c>
      <c r="D10" s="79" t="s">
        <v>1183</v>
      </c>
      <c r="E10" s="90">
        <v>44593</v>
      </c>
      <c r="F10" s="90">
        <v>44620</v>
      </c>
      <c r="G10" s="89">
        <v>0</v>
      </c>
      <c r="H10" s="144" t="s">
        <v>620</v>
      </c>
      <c r="I10" s="144" t="s">
        <v>621</v>
      </c>
    </row>
    <row r="11" spans="1:10" s="78" customFormat="1" ht="43.5" customHeight="1" x14ac:dyDescent="0.2">
      <c r="A11" s="405"/>
      <c r="B11" s="402"/>
      <c r="C11" s="141" t="s">
        <v>1185</v>
      </c>
      <c r="D11" s="79" t="s">
        <v>1183</v>
      </c>
      <c r="E11" s="90">
        <v>44593</v>
      </c>
      <c r="F11" s="90">
        <v>44895</v>
      </c>
      <c r="G11" s="89">
        <v>0</v>
      </c>
      <c r="H11" s="144" t="s">
        <v>620</v>
      </c>
      <c r="I11" s="144" t="s">
        <v>621</v>
      </c>
    </row>
    <row r="12" spans="1:10" s="78" customFormat="1" ht="43.5" customHeight="1" x14ac:dyDescent="0.2">
      <c r="A12" s="405"/>
      <c r="B12" s="402"/>
      <c r="C12" s="141" t="s">
        <v>1259</v>
      </c>
      <c r="D12" s="79" t="s">
        <v>1183</v>
      </c>
      <c r="E12" s="90">
        <v>44572</v>
      </c>
      <c r="F12" s="90">
        <v>44742</v>
      </c>
      <c r="G12" s="89">
        <v>0</v>
      </c>
      <c r="H12" s="144" t="s">
        <v>620</v>
      </c>
      <c r="I12" s="144" t="s">
        <v>621</v>
      </c>
    </row>
    <row r="13" spans="1:10" s="78" customFormat="1" ht="43.5" customHeight="1" x14ac:dyDescent="0.2">
      <c r="A13" s="405"/>
      <c r="B13" s="402"/>
      <c r="C13" s="141" t="s">
        <v>633</v>
      </c>
      <c r="D13" s="84" t="s">
        <v>635</v>
      </c>
      <c r="E13" s="90">
        <v>44866</v>
      </c>
      <c r="F13" s="90">
        <v>44895</v>
      </c>
      <c r="G13" s="89">
        <v>0</v>
      </c>
      <c r="H13" s="144" t="s">
        <v>620</v>
      </c>
      <c r="I13" s="144" t="s">
        <v>621</v>
      </c>
    </row>
    <row r="14" spans="1:10" s="34" customFormat="1" ht="43.5" customHeight="1" x14ac:dyDescent="0.2">
      <c r="A14" s="398" t="str">
        <f>OBJS!D7</f>
        <v>Usar las actividades extracurriculares como mecanismo de conexión con el estado de ánimo para el disfrute del aprendizaje.</v>
      </c>
      <c r="B14" s="403" t="str">
        <f>MET_IND!F7</f>
        <v>Vincular a los padres de familia en el desarrollo de las actividades extracurriculares.</v>
      </c>
      <c r="C14" s="141" t="s">
        <v>1258</v>
      </c>
      <c r="D14" s="84" t="s">
        <v>635</v>
      </c>
      <c r="E14" s="90">
        <v>44572</v>
      </c>
      <c r="F14" s="90">
        <v>44620</v>
      </c>
      <c r="G14" s="89">
        <v>0</v>
      </c>
      <c r="H14" s="144" t="s">
        <v>620</v>
      </c>
      <c r="I14" s="144" t="s">
        <v>621</v>
      </c>
    </row>
    <row r="15" spans="1:10" s="34" customFormat="1" ht="43.5" customHeight="1" x14ac:dyDescent="0.2">
      <c r="A15" s="399"/>
      <c r="B15" s="403"/>
      <c r="C15" s="141" t="s">
        <v>1189</v>
      </c>
      <c r="D15" s="84" t="s">
        <v>474</v>
      </c>
      <c r="E15" s="90">
        <v>44572</v>
      </c>
      <c r="F15" s="90">
        <v>44592</v>
      </c>
      <c r="G15" s="89">
        <v>0</v>
      </c>
      <c r="H15" s="144" t="s">
        <v>620</v>
      </c>
      <c r="I15" s="144" t="s">
        <v>621</v>
      </c>
    </row>
    <row r="16" spans="1:10" s="34" customFormat="1" ht="43.5" customHeight="1" x14ac:dyDescent="0.2">
      <c r="A16" s="399"/>
      <c r="B16" s="403"/>
      <c r="C16" s="141" t="s">
        <v>1260</v>
      </c>
      <c r="D16" s="84" t="s">
        <v>474</v>
      </c>
      <c r="E16" s="90">
        <v>44593</v>
      </c>
      <c r="F16" s="90">
        <v>44620</v>
      </c>
      <c r="G16" s="89">
        <v>0</v>
      </c>
      <c r="H16" s="144" t="s">
        <v>620</v>
      </c>
      <c r="I16" s="144" t="s">
        <v>621</v>
      </c>
    </row>
    <row r="17" spans="1:9" s="34" customFormat="1" ht="43.5" customHeight="1" x14ac:dyDescent="0.2">
      <c r="A17" s="400"/>
      <c r="B17" s="404"/>
      <c r="C17" s="141" t="s">
        <v>1188</v>
      </c>
      <c r="D17" s="84" t="s">
        <v>474</v>
      </c>
      <c r="E17" s="90">
        <v>44593</v>
      </c>
      <c r="F17" s="90">
        <v>44895</v>
      </c>
      <c r="G17" s="89">
        <v>2000000</v>
      </c>
      <c r="H17" s="144" t="s">
        <v>676</v>
      </c>
      <c r="I17" s="144" t="s">
        <v>1253</v>
      </c>
    </row>
    <row r="18" spans="1:9" s="34" customFormat="1" ht="43.5" customHeight="1" x14ac:dyDescent="0.2">
      <c r="A18" s="398" t="str">
        <f>OBJS!D8</f>
        <v>Construir un modelo de incentivos que impacte positivamente en los estudiantes generando el interés por el  aprendizaje.</v>
      </c>
      <c r="B18" s="403" t="str">
        <f>MET_IND!F8</f>
        <v>Vincular a los padres de familia en el Modelo de Incentivos.</v>
      </c>
      <c r="C18" s="141" t="s">
        <v>1261</v>
      </c>
      <c r="D18" s="84" t="s">
        <v>1183</v>
      </c>
      <c r="E18" s="90">
        <v>44572</v>
      </c>
      <c r="F18" s="90">
        <v>44591</v>
      </c>
      <c r="G18" s="89">
        <v>0</v>
      </c>
      <c r="H18" s="144" t="s">
        <v>620</v>
      </c>
      <c r="I18" s="144" t="s">
        <v>621</v>
      </c>
    </row>
    <row r="19" spans="1:9" s="34" customFormat="1" ht="43.5" customHeight="1" x14ac:dyDescent="0.2">
      <c r="A19" s="399"/>
      <c r="B19" s="403"/>
      <c r="C19" s="141" t="s">
        <v>655</v>
      </c>
      <c r="D19" s="84" t="s">
        <v>1183</v>
      </c>
      <c r="E19" s="90">
        <v>44593</v>
      </c>
      <c r="F19" s="90">
        <v>44620</v>
      </c>
      <c r="G19" s="89">
        <v>0</v>
      </c>
      <c r="H19" s="144" t="s">
        <v>620</v>
      </c>
      <c r="I19" s="144" t="s">
        <v>621</v>
      </c>
    </row>
    <row r="20" spans="1:9" s="34" customFormat="1" ht="43.5" customHeight="1" x14ac:dyDescent="0.2">
      <c r="A20" s="399"/>
      <c r="B20" s="403"/>
      <c r="C20" s="141" t="s">
        <v>1291</v>
      </c>
      <c r="D20" s="84" t="s">
        <v>1183</v>
      </c>
      <c r="E20" s="90">
        <v>44593</v>
      </c>
      <c r="F20" s="90">
        <v>44620</v>
      </c>
      <c r="G20" s="89">
        <v>0</v>
      </c>
      <c r="H20" s="144" t="s">
        <v>620</v>
      </c>
      <c r="I20" s="144" t="s">
        <v>621</v>
      </c>
    </row>
    <row r="21" spans="1:9" s="34" customFormat="1" ht="43.5" customHeight="1" x14ac:dyDescent="0.2">
      <c r="A21" s="400"/>
      <c r="B21" s="404"/>
      <c r="C21" s="141" t="s">
        <v>654</v>
      </c>
      <c r="D21" s="84" t="s">
        <v>1287</v>
      </c>
      <c r="E21" s="90">
        <v>44593</v>
      </c>
      <c r="F21" s="90">
        <v>44895</v>
      </c>
      <c r="G21" s="89">
        <v>2000000</v>
      </c>
      <c r="H21" s="144" t="s">
        <v>676</v>
      </c>
      <c r="I21" s="144" t="s">
        <v>677</v>
      </c>
    </row>
    <row r="22" spans="1:9" s="34" customFormat="1" ht="43.5" customHeight="1" x14ac:dyDescent="0.2">
      <c r="A22" s="398" t="str">
        <f>OBJS!D9</f>
        <v>Identificar el sector productivo presente en el contexto de la Institución.</v>
      </c>
      <c r="B22" s="403" t="str">
        <f>MET_IND!F9</f>
        <v>Estructurar el sector productivo.</v>
      </c>
      <c r="C22" s="141" t="s">
        <v>1292</v>
      </c>
      <c r="D22" s="79" t="s">
        <v>1183</v>
      </c>
      <c r="E22" s="90">
        <v>44593</v>
      </c>
      <c r="F22" s="90">
        <v>44895</v>
      </c>
      <c r="G22" s="89">
        <v>0</v>
      </c>
      <c r="H22" s="144" t="s">
        <v>620</v>
      </c>
      <c r="I22" s="144" t="s">
        <v>621</v>
      </c>
    </row>
    <row r="23" spans="1:9" s="34" customFormat="1" ht="43.5" customHeight="1" x14ac:dyDescent="0.2">
      <c r="A23" s="399"/>
      <c r="B23" s="403"/>
      <c r="C23" s="141" t="s">
        <v>1266</v>
      </c>
      <c r="D23" s="79" t="s">
        <v>1299</v>
      </c>
      <c r="E23" s="90">
        <v>44593</v>
      </c>
      <c r="F23" s="90">
        <v>44895</v>
      </c>
      <c r="G23" s="89">
        <v>0</v>
      </c>
      <c r="H23" s="144" t="s">
        <v>620</v>
      </c>
      <c r="I23" s="144" t="s">
        <v>621</v>
      </c>
    </row>
    <row r="24" spans="1:9" s="34" customFormat="1" ht="43.5" customHeight="1" x14ac:dyDescent="0.2">
      <c r="A24" s="399"/>
      <c r="B24" s="403"/>
      <c r="C24" s="141" t="s">
        <v>1268</v>
      </c>
      <c r="D24" s="79" t="s">
        <v>697</v>
      </c>
      <c r="E24" s="90">
        <v>44593</v>
      </c>
      <c r="F24" s="90">
        <v>44895</v>
      </c>
      <c r="G24" s="89">
        <v>200000</v>
      </c>
      <c r="H24" s="144" t="s">
        <v>676</v>
      </c>
      <c r="I24" s="144" t="s">
        <v>678</v>
      </c>
    </row>
    <row r="25" spans="1:9" s="34" customFormat="1" ht="43.5" customHeight="1" x14ac:dyDescent="0.2">
      <c r="A25" s="400"/>
      <c r="B25" s="404"/>
      <c r="C25" s="141" t="s">
        <v>1267</v>
      </c>
      <c r="D25" s="79" t="s">
        <v>669</v>
      </c>
      <c r="E25" s="90">
        <v>44593</v>
      </c>
      <c r="F25" s="90">
        <v>44895</v>
      </c>
      <c r="G25" s="89">
        <v>0</v>
      </c>
      <c r="H25" s="144" t="s">
        <v>620</v>
      </c>
      <c r="I25" s="144" t="s">
        <v>621</v>
      </c>
    </row>
    <row r="26" spans="1:9" s="34" customFormat="1" ht="43.5" customHeight="1" x14ac:dyDescent="0.2">
      <c r="A26" s="398" t="str">
        <f>OBJS!D10</f>
        <v>Establecer alianzas interinstitucional vinculando la Institución con el sector productivo.</v>
      </c>
      <c r="B26" s="403" t="str">
        <f>MET_IND!F10</f>
        <v>Generar la Alianza sector productivo - colegio.</v>
      </c>
      <c r="C26" s="141" t="s">
        <v>1264</v>
      </c>
      <c r="D26" s="79" t="s">
        <v>697</v>
      </c>
      <c r="E26" s="90">
        <v>44593</v>
      </c>
      <c r="F26" s="90">
        <v>44895</v>
      </c>
      <c r="G26" s="89">
        <v>0</v>
      </c>
      <c r="H26" s="144" t="s">
        <v>620</v>
      </c>
      <c r="I26" s="144" t="s">
        <v>621</v>
      </c>
    </row>
    <row r="27" spans="1:9" s="34" customFormat="1" ht="43.5" customHeight="1" x14ac:dyDescent="0.2">
      <c r="A27" s="399"/>
      <c r="B27" s="403"/>
      <c r="C27" s="141" t="s">
        <v>750</v>
      </c>
      <c r="D27" s="84" t="s">
        <v>1186</v>
      </c>
      <c r="E27" s="90">
        <v>44593</v>
      </c>
      <c r="F27" s="90">
        <v>44895</v>
      </c>
      <c r="G27" s="89">
        <v>0</v>
      </c>
      <c r="H27" s="144" t="s">
        <v>620</v>
      </c>
      <c r="I27" s="144" t="s">
        <v>621</v>
      </c>
    </row>
    <row r="28" spans="1:9" s="34" customFormat="1" ht="43.5" customHeight="1" x14ac:dyDescent="0.2">
      <c r="A28" s="399"/>
      <c r="B28" s="403"/>
      <c r="C28" s="141" t="s">
        <v>1265</v>
      </c>
      <c r="D28" s="79" t="s">
        <v>697</v>
      </c>
      <c r="E28" s="90">
        <v>44593</v>
      </c>
      <c r="F28" s="90">
        <v>44895</v>
      </c>
      <c r="G28" s="89">
        <v>0</v>
      </c>
      <c r="H28" s="144" t="s">
        <v>620</v>
      </c>
      <c r="I28" s="144" t="s">
        <v>621</v>
      </c>
    </row>
    <row r="29" spans="1:9" s="34" customFormat="1" ht="43.5" customHeight="1" x14ac:dyDescent="0.2">
      <c r="A29" s="400"/>
      <c r="B29" s="404"/>
      <c r="C29" s="141" t="s">
        <v>754</v>
      </c>
      <c r="D29" s="84" t="s">
        <v>669</v>
      </c>
      <c r="E29" s="90">
        <v>44593</v>
      </c>
      <c r="F29" s="90">
        <v>44895</v>
      </c>
      <c r="G29" s="89">
        <v>0</v>
      </c>
      <c r="H29" s="144" t="s">
        <v>620</v>
      </c>
      <c r="I29" s="144" t="s">
        <v>621</v>
      </c>
    </row>
    <row r="30" spans="1:9" s="34" customFormat="1" ht="43.5" customHeight="1" x14ac:dyDescent="0.2">
      <c r="A30" s="398" t="str">
        <f>OBJS!D11</f>
        <v>Socializar la metodología establecida en el PEI.</v>
      </c>
      <c r="B30" s="403" t="str">
        <f>MET_IND!F11</f>
        <v>Presentar la metodología establecida en el PEI con los  padres de familia.</v>
      </c>
      <c r="C30" s="141" t="s">
        <v>1187</v>
      </c>
      <c r="D30" s="84" t="s">
        <v>1183</v>
      </c>
      <c r="E30" s="90">
        <v>44572</v>
      </c>
      <c r="F30" s="90">
        <v>44773</v>
      </c>
      <c r="G30" s="89">
        <v>0</v>
      </c>
      <c r="H30" s="144" t="s">
        <v>620</v>
      </c>
      <c r="I30" s="156" t="s">
        <v>621</v>
      </c>
    </row>
    <row r="31" spans="1:9" s="34" customFormat="1" ht="43.5" customHeight="1" x14ac:dyDescent="0.2">
      <c r="A31" s="399"/>
      <c r="B31" s="403"/>
      <c r="C31" s="141" t="s">
        <v>1160</v>
      </c>
      <c r="D31" s="84" t="s">
        <v>1183</v>
      </c>
      <c r="E31" s="90">
        <v>44572</v>
      </c>
      <c r="F31" s="90">
        <v>44773</v>
      </c>
      <c r="G31" s="89">
        <v>0</v>
      </c>
      <c r="H31" s="144" t="s">
        <v>620</v>
      </c>
      <c r="I31" s="156" t="s">
        <v>621</v>
      </c>
    </row>
    <row r="32" spans="1:9" s="34" customFormat="1" ht="43.5" customHeight="1" x14ac:dyDescent="0.2">
      <c r="A32" s="399"/>
      <c r="B32" s="403"/>
      <c r="C32" s="141" t="s">
        <v>771</v>
      </c>
      <c r="D32" s="84" t="s">
        <v>635</v>
      </c>
      <c r="E32" s="90">
        <v>44572</v>
      </c>
      <c r="F32" s="90">
        <v>44773</v>
      </c>
      <c r="G32" s="89">
        <v>0</v>
      </c>
      <c r="H32" s="144" t="s">
        <v>620</v>
      </c>
      <c r="I32" s="156" t="s">
        <v>621</v>
      </c>
    </row>
    <row r="33" spans="1:9" s="34" customFormat="1" ht="43.5" customHeight="1" x14ac:dyDescent="0.2">
      <c r="A33" s="400"/>
      <c r="B33" s="404"/>
      <c r="C33" s="141" t="s">
        <v>1269</v>
      </c>
      <c r="D33" s="84" t="s">
        <v>1183</v>
      </c>
      <c r="E33" s="90">
        <v>44572</v>
      </c>
      <c r="F33" s="90">
        <v>44773</v>
      </c>
      <c r="G33" s="89">
        <v>0</v>
      </c>
      <c r="H33" s="144" t="s">
        <v>620</v>
      </c>
      <c r="I33" s="144" t="s">
        <v>621</v>
      </c>
    </row>
    <row r="34" spans="1:9" s="34" customFormat="1" ht="43.5" customHeight="1" x14ac:dyDescent="0.2">
      <c r="A34" s="398" t="str">
        <f>OBJS!D12</f>
        <v>Identificar las estrategias metodológicas utilizadas por los docentes durante el desarrollo de las clases, la evaluación y la recuperación.</v>
      </c>
      <c r="B34" s="403" t="str">
        <f>MET_IND!F12</f>
        <v>Definir el estilo de aprendizaje del Instituto Técnico Rafael García Herreros.</v>
      </c>
      <c r="C34" s="141" t="s">
        <v>784</v>
      </c>
      <c r="D34" s="84" t="s">
        <v>1288</v>
      </c>
      <c r="E34" s="90">
        <v>44593</v>
      </c>
      <c r="F34" s="90">
        <v>44895</v>
      </c>
      <c r="G34" s="89">
        <v>0</v>
      </c>
      <c r="H34" s="144" t="s">
        <v>620</v>
      </c>
      <c r="I34" s="144" t="s">
        <v>621</v>
      </c>
    </row>
    <row r="35" spans="1:9" s="34" customFormat="1" ht="43.5" customHeight="1" x14ac:dyDescent="0.2">
      <c r="A35" s="399"/>
      <c r="B35" s="403"/>
      <c r="C35" s="141" t="s">
        <v>777</v>
      </c>
      <c r="D35" s="84" t="s">
        <v>1288</v>
      </c>
      <c r="E35" s="90">
        <v>44593</v>
      </c>
      <c r="F35" s="90">
        <v>44895</v>
      </c>
      <c r="G35" s="89">
        <v>0</v>
      </c>
      <c r="H35" s="144" t="s">
        <v>620</v>
      </c>
      <c r="I35" s="144" t="s">
        <v>621</v>
      </c>
    </row>
    <row r="36" spans="1:9" s="34" customFormat="1" ht="43.5" customHeight="1" x14ac:dyDescent="0.2">
      <c r="A36" s="399"/>
      <c r="B36" s="403"/>
      <c r="C36" s="141" t="s">
        <v>778</v>
      </c>
      <c r="D36" s="84" t="s">
        <v>1288</v>
      </c>
      <c r="E36" s="90">
        <v>44593</v>
      </c>
      <c r="F36" s="90">
        <v>44895</v>
      </c>
      <c r="G36" s="89">
        <v>0</v>
      </c>
      <c r="H36" s="144" t="s">
        <v>620</v>
      </c>
      <c r="I36" s="144" t="s">
        <v>621</v>
      </c>
    </row>
    <row r="37" spans="1:9" s="34" customFormat="1" ht="43.5" customHeight="1" x14ac:dyDescent="0.2">
      <c r="A37" s="400"/>
      <c r="B37" s="404"/>
      <c r="C37" s="141" t="s">
        <v>779</v>
      </c>
      <c r="D37" s="84" t="s">
        <v>1288</v>
      </c>
      <c r="E37" s="90">
        <v>44593</v>
      </c>
      <c r="F37" s="90">
        <v>44895</v>
      </c>
      <c r="G37" s="89">
        <v>0</v>
      </c>
      <c r="H37" s="144" t="s">
        <v>620</v>
      </c>
      <c r="I37" s="144" t="s">
        <v>621</v>
      </c>
    </row>
    <row r="38" spans="1:9" s="34" customFormat="1" ht="43.5" customHeight="1" x14ac:dyDescent="0.2">
      <c r="A38" s="398" t="str">
        <f>OBJS!D13</f>
        <v>Organizar las áreas y los proyectos transversales.</v>
      </c>
      <c r="B38" s="403" t="str">
        <f>MET_IND!F13</f>
        <v>Evaluar el impacto de los planes de área, aula y proyectos pedagógicos.</v>
      </c>
      <c r="C38" s="141" t="s">
        <v>1192</v>
      </c>
      <c r="D38" s="84" t="s">
        <v>635</v>
      </c>
      <c r="E38" s="90">
        <v>44572</v>
      </c>
      <c r="F38" s="90">
        <v>44620</v>
      </c>
      <c r="G38" s="89">
        <v>0</v>
      </c>
      <c r="H38" s="144" t="s">
        <v>620</v>
      </c>
      <c r="I38" s="144" t="s">
        <v>621</v>
      </c>
    </row>
    <row r="39" spans="1:9" s="34" customFormat="1" ht="43.5" customHeight="1" x14ac:dyDescent="0.2">
      <c r="A39" s="399"/>
      <c r="B39" s="403"/>
      <c r="C39" s="141" t="s">
        <v>1193</v>
      </c>
      <c r="D39" s="84" t="s">
        <v>635</v>
      </c>
      <c r="E39" s="90">
        <v>44572</v>
      </c>
      <c r="F39" s="90">
        <v>44620</v>
      </c>
      <c r="G39" s="89">
        <v>0</v>
      </c>
      <c r="H39" s="144" t="s">
        <v>620</v>
      </c>
      <c r="I39" s="144" t="s">
        <v>621</v>
      </c>
    </row>
    <row r="40" spans="1:9" s="34" customFormat="1" ht="43.5" customHeight="1" x14ac:dyDescent="0.2">
      <c r="A40" s="399"/>
      <c r="B40" s="403"/>
      <c r="C40" s="141" t="s">
        <v>1194</v>
      </c>
      <c r="D40" s="84" t="s">
        <v>635</v>
      </c>
      <c r="E40" s="90">
        <v>44572</v>
      </c>
      <c r="F40" s="90">
        <v>44620</v>
      </c>
      <c r="G40" s="89">
        <v>0</v>
      </c>
      <c r="H40" s="144" t="s">
        <v>620</v>
      </c>
      <c r="I40" s="144" t="s">
        <v>621</v>
      </c>
    </row>
    <row r="41" spans="1:9" s="34" customFormat="1" ht="43.5" customHeight="1" x14ac:dyDescent="0.2">
      <c r="A41" s="400"/>
      <c r="B41" s="404"/>
      <c r="C41" s="141" t="s">
        <v>1270</v>
      </c>
      <c r="D41" s="84" t="s">
        <v>635</v>
      </c>
      <c r="E41" s="90">
        <v>44572</v>
      </c>
      <c r="F41" s="90">
        <v>44620</v>
      </c>
      <c r="G41" s="89">
        <v>0</v>
      </c>
      <c r="H41" s="144" t="s">
        <v>620</v>
      </c>
      <c r="I41" s="144" t="s">
        <v>621</v>
      </c>
    </row>
    <row r="42" spans="1:9" s="34" customFormat="1" ht="43.5" customHeight="1" x14ac:dyDescent="0.2">
      <c r="A42" s="398" t="str">
        <f>OBJS!D14</f>
        <v>Establecer un plan de acción que permita la verificación de la ejecución de los planes de área y proyectos transversales.</v>
      </c>
      <c r="B42" s="403" t="str">
        <f>MET_IND!F14</f>
        <v>Institucionalizar el proceso de seguimiento y evaluación a los planes y proyectos.</v>
      </c>
      <c r="C42" s="141" t="s">
        <v>787</v>
      </c>
      <c r="D42" s="84" t="s">
        <v>635</v>
      </c>
      <c r="E42" s="90">
        <v>44572</v>
      </c>
      <c r="F42" s="90">
        <v>44895</v>
      </c>
      <c r="G42" s="89">
        <v>0</v>
      </c>
      <c r="H42" s="144" t="s">
        <v>620</v>
      </c>
      <c r="I42" s="144" t="s">
        <v>621</v>
      </c>
    </row>
    <row r="43" spans="1:9" s="34" customFormat="1" ht="43.5" customHeight="1" x14ac:dyDescent="0.2">
      <c r="A43" s="399"/>
      <c r="B43" s="403"/>
      <c r="C43" s="141" t="s">
        <v>785</v>
      </c>
      <c r="D43" s="84" t="s">
        <v>635</v>
      </c>
      <c r="E43" s="90">
        <v>44572</v>
      </c>
      <c r="F43" s="90">
        <v>44895</v>
      </c>
      <c r="G43" s="89">
        <v>0</v>
      </c>
      <c r="H43" s="144" t="s">
        <v>620</v>
      </c>
      <c r="I43" s="144" t="s">
        <v>621</v>
      </c>
    </row>
    <row r="44" spans="1:9" s="34" customFormat="1" ht="43.5" customHeight="1" x14ac:dyDescent="0.2">
      <c r="A44" s="399"/>
      <c r="B44" s="403"/>
      <c r="C44" s="141" t="s">
        <v>786</v>
      </c>
      <c r="D44" s="84" t="s">
        <v>635</v>
      </c>
      <c r="E44" s="90">
        <v>44572</v>
      </c>
      <c r="F44" s="90">
        <v>44895</v>
      </c>
      <c r="G44" s="89">
        <v>0</v>
      </c>
      <c r="H44" s="144" t="s">
        <v>620</v>
      </c>
      <c r="I44" s="144" t="s">
        <v>621</v>
      </c>
    </row>
    <row r="45" spans="1:9" s="34" customFormat="1" ht="43.5" customHeight="1" x14ac:dyDescent="0.2">
      <c r="A45" s="400"/>
      <c r="B45" s="404"/>
      <c r="C45" s="141" t="s">
        <v>788</v>
      </c>
      <c r="D45" s="84" t="s">
        <v>635</v>
      </c>
      <c r="E45" s="90">
        <v>44572</v>
      </c>
      <c r="F45" s="90">
        <v>44895</v>
      </c>
      <c r="G45" s="89">
        <v>0</v>
      </c>
      <c r="H45" s="144" t="s">
        <v>620</v>
      </c>
      <c r="I45" s="144" t="s">
        <v>621</v>
      </c>
    </row>
    <row r="46" spans="1:9" s="34" customFormat="1" ht="43.5" customHeight="1" x14ac:dyDescent="0.2">
      <c r="A46" s="398" t="str">
        <f>OBJS!D15</f>
        <v>Revisar los resultados por periodos diseñando el respectivo plan de mejoramiento.</v>
      </c>
      <c r="B46" s="403" t="str">
        <f>MET_IND!F15</f>
        <v>Evaluar el impacto generado por la estrategias pedagógicas para el avance en las pruebas Saber..</v>
      </c>
      <c r="C46" s="141" t="s">
        <v>797</v>
      </c>
      <c r="D46" s="84" t="s">
        <v>635</v>
      </c>
      <c r="E46" s="90">
        <v>44572</v>
      </c>
      <c r="F46" s="90">
        <v>44591</v>
      </c>
      <c r="G46" s="89">
        <v>0</v>
      </c>
      <c r="H46" s="144" t="s">
        <v>620</v>
      </c>
      <c r="I46" s="144" t="s">
        <v>621</v>
      </c>
    </row>
    <row r="47" spans="1:9" s="34" customFormat="1" ht="43.5" customHeight="1" x14ac:dyDescent="0.2">
      <c r="A47" s="399"/>
      <c r="B47" s="403"/>
      <c r="C47" s="141" t="s">
        <v>790</v>
      </c>
      <c r="D47" s="84" t="s">
        <v>635</v>
      </c>
      <c r="E47" s="90">
        <v>44572</v>
      </c>
      <c r="F47" s="90">
        <v>44895</v>
      </c>
      <c r="G47" s="89">
        <v>0</v>
      </c>
      <c r="H47" s="144" t="s">
        <v>620</v>
      </c>
      <c r="I47" s="144" t="s">
        <v>621</v>
      </c>
    </row>
    <row r="48" spans="1:9" s="34" customFormat="1" ht="43.5" customHeight="1" x14ac:dyDescent="0.2">
      <c r="A48" s="399"/>
      <c r="B48" s="403"/>
      <c r="C48" s="141" t="s">
        <v>798</v>
      </c>
      <c r="D48" s="84" t="s">
        <v>474</v>
      </c>
      <c r="E48" s="90">
        <v>44593</v>
      </c>
      <c r="F48" s="90">
        <v>44895</v>
      </c>
      <c r="G48" s="89">
        <v>0</v>
      </c>
      <c r="H48" s="144" t="s">
        <v>620</v>
      </c>
      <c r="I48" s="144" t="s">
        <v>621</v>
      </c>
    </row>
    <row r="49" spans="1:9" s="34" customFormat="1" ht="43.5" customHeight="1" x14ac:dyDescent="0.2">
      <c r="A49" s="400"/>
      <c r="B49" s="404"/>
      <c r="C49" s="141" t="s">
        <v>791</v>
      </c>
      <c r="D49" s="84" t="s">
        <v>474</v>
      </c>
      <c r="E49" s="90">
        <v>44593</v>
      </c>
      <c r="F49" s="90">
        <v>44895</v>
      </c>
      <c r="G49" s="89">
        <v>0</v>
      </c>
      <c r="H49" s="144" t="s">
        <v>620</v>
      </c>
      <c r="I49" s="144" t="s">
        <v>621</v>
      </c>
    </row>
    <row r="50" spans="1:9" s="34" customFormat="1" ht="43.5" customHeight="1" x14ac:dyDescent="0.2">
      <c r="A50" s="398" t="str">
        <f>OBJS!D16</f>
        <v>Analizar los resultados anuales con base a las evaluaciones externas e internas planteando posibles soluciones.</v>
      </c>
      <c r="B50" s="403" t="str">
        <f>MET_IND!F16</f>
        <v>Realizar cambios pertinentes.</v>
      </c>
      <c r="C50" s="141" t="s">
        <v>1271</v>
      </c>
      <c r="D50" s="84" t="s">
        <v>635</v>
      </c>
      <c r="E50" s="90">
        <v>44572</v>
      </c>
      <c r="F50" s="90">
        <v>44592</v>
      </c>
      <c r="G50" s="89">
        <v>0</v>
      </c>
      <c r="H50" s="144" t="s">
        <v>620</v>
      </c>
      <c r="I50" s="144" t="s">
        <v>621</v>
      </c>
    </row>
    <row r="51" spans="1:9" s="34" customFormat="1" ht="43.5" customHeight="1" x14ac:dyDescent="0.2">
      <c r="A51" s="399"/>
      <c r="B51" s="403"/>
      <c r="C51" s="141" t="s">
        <v>1272</v>
      </c>
      <c r="D51" s="84" t="s">
        <v>635</v>
      </c>
      <c r="E51" s="90" t="s">
        <v>1300</v>
      </c>
      <c r="F51" s="90">
        <v>44592</v>
      </c>
      <c r="G51" s="89">
        <v>0</v>
      </c>
      <c r="H51" s="144" t="s">
        <v>620</v>
      </c>
      <c r="I51" s="144" t="s">
        <v>621</v>
      </c>
    </row>
    <row r="52" spans="1:9" s="34" customFormat="1" ht="43.5" customHeight="1" x14ac:dyDescent="0.2">
      <c r="A52" s="399"/>
      <c r="B52" s="403"/>
      <c r="C52" s="141" t="s">
        <v>795</v>
      </c>
      <c r="D52" s="84" t="s">
        <v>635</v>
      </c>
      <c r="E52" s="90">
        <v>44572</v>
      </c>
      <c r="F52" s="90">
        <v>44773</v>
      </c>
      <c r="G52" s="89">
        <v>0</v>
      </c>
      <c r="H52" s="144" t="s">
        <v>620</v>
      </c>
      <c r="I52" s="144" t="s">
        <v>621</v>
      </c>
    </row>
    <row r="53" spans="1:9" s="34" customFormat="1" ht="43.5" customHeight="1" x14ac:dyDescent="0.2">
      <c r="A53" s="400"/>
      <c r="B53" s="404"/>
      <c r="C53" s="141" t="s">
        <v>796</v>
      </c>
      <c r="D53" s="84" t="s">
        <v>474</v>
      </c>
      <c r="E53" s="90">
        <v>44593</v>
      </c>
      <c r="F53" s="90">
        <v>44895</v>
      </c>
      <c r="G53" s="89">
        <v>1000000</v>
      </c>
      <c r="H53" s="144" t="s">
        <v>676</v>
      </c>
      <c r="I53" s="144" t="s">
        <v>799</v>
      </c>
    </row>
    <row r="54" spans="1:9" s="34" customFormat="1" ht="43.5" customHeight="1" x14ac:dyDescent="0.2">
      <c r="A54" s="398" t="str">
        <f>OBJS!D17</f>
        <v>Identificar los elementos y/o materiales pedagógicos necesarios para el mejoramiento de la calidad educativa.</v>
      </c>
      <c r="B54" s="403" t="str">
        <f>MET_IND!F17</f>
        <v>Revisar inventario de elementos y/o materiales pedagógicos.</v>
      </c>
      <c r="C54" s="141" t="s">
        <v>1293</v>
      </c>
      <c r="D54" s="84" t="s">
        <v>474</v>
      </c>
      <c r="E54" s="90">
        <v>44593</v>
      </c>
      <c r="F54" s="90">
        <v>44651</v>
      </c>
      <c r="G54" s="89">
        <v>0</v>
      </c>
      <c r="H54" s="144" t="s">
        <v>620</v>
      </c>
      <c r="I54" s="144" t="s">
        <v>621</v>
      </c>
    </row>
    <row r="55" spans="1:9" s="34" customFormat="1" ht="43.5" customHeight="1" x14ac:dyDescent="0.2">
      <c r="A55" s="399"/>
      <c r="B55" s="403"/>
      <c r="C55" s="141" t="s">
        <v>1294</v>
      </c>
      <c r="D55" s="84" t="s">
        <v>474</v>
      </c>
      <c r="E55" s="90">
        <v>44593</v>
      </c>
      <c r="F55" s="90">
        <v>44651</v>
      </c>
      <c r="G55" s="89">
        <v>0</v>
      </c>
      <c r="H55" s="144" t="s">
        <v>620</v>
      </c>
      <c r="I55" s="144" t="s">
        <v>621</v>
      </c>
    </row>
    <row r="56" spans="1:9" s="34" customFormat="1" ht="43.5" customHeight="1" x14ac:dyDescent="0.2">
      <c r="A56" s="399"/>
      <c r="B56" s="403"/>
      <c r="C56" s="141" t="s">
        <v>1295</v>
      </c>
      <c r="D56" s="84" t="s">
        <v>1183</v>
      </c>
      <c r="E56" s="90">
        <v>44593</v>
      </c>
      <c r="F56" s="90">
        <v>44651</v>
      </c>
      <c r="G56" s="89">
        <v>0</v>
      </c>
      <c r="H56" s="144" t="s">
        <v>620</v>
      </c>
      <c r="I56" s="144" t="s">
        <v>621</v>
      </c>
    </row>
    <row r="57" spans="1:9" s="34" customFormat="1" ht="43.5" customHeight="1" x14ac:dyDescent="0.2">
      <c r="A57" s="400"/>
      <c r="B57" s="404"/>
      <c r="C57" s="141" t="s">
        <v>1296</v>
      </c>
      <c r="D57" s="84" t="s">
        <v>1183</v>
      </c>
      <c r="E57" s="90">
        <v>44593</v>
      </c>
      <c r="F57" s="90">
        <v>44651</v>
      </c>
      <c r="G57" s="89">
        <v>0</v>
      </c>
      <c r="H57" s="144" t="s">
        <v>620</v>
      </c>
      <c r="I57" s="144" t="s">
        <v>621</v>
      </c>
    </row>
    <row r="58" spans="1:9" s="34" customFormat="1" ht="43.5" customHeight="1" x14ac:dyDescent="0.2">
      <c r="A58" s="398" t="str">
        <f>OBJS!D18</f>
        <v>Gestionar con entidades gubernamentales y no gubernamentales, apoyo para la adquisición de material didáctico y tecnológico.</v>
      </c>
      <c r="B58" s="403" t="str">
        <f>MET_IND!F18</f>
        <v>Mantener informado a las  entidades que apoyan a la institución de la utilización de los recursos aportados anualmente.</v>
      </c>
      <c r="C58" s="141" t="s">
        <v>1298</v>
      </c>
      <c r="D58" s="84" t="s">
        <v>1183</v>
      </c>
      <c r="E58" s="90">
        <v>44593</v>
      </c>
      <c r="F58" s="90">
        <v>44651</v>
      </c>
      <c r="G58" s="89">
        <v>0</v>
      </c>
      <c r="H58" s="144" t="s">
        <v>620</v>
      </c>
      <c r="I58" s="144" t="s">
        <v>621</v>
      </c>
    </row>
    <row r="59" spans="1:9" s="34" customFormat="1" ht="43.5" customHeight="1" x14ac:dyDescent="0.2">
      <c r="A59" s="399"/>
      <c r="B59" s="403"/>
      <c r="C59" s="141" t="s">
        <v>1297</v>
      </c>
      <c r="D59" s="84" t="s">
        <v>1183</v>
      </c>
      <c r="E59" s="90">
        <v>44593</v>
      </c>
      <c r="F59" s="90">
        <v>44651</v>
      </c>
      <c r="G59" s="89">
        <v>0</v>
      </c>
      <c r="H59" s="144" t="s">
        <v>620</v>
      </c>
      <c r="I59" s="144" t="s">
        <v>621</v>
      </c>
    </row>
    <row r="60" spans="1:9" s="34" customFormat="1" ht="43.5" customHeight="1" x14ac:dyDescent="0.2">
      <c r="A60" s="399"/>
      <c r="B60" s="403"/>
      <c r="C60" s="141" t="s">
        <v>808</v>
      </c>
      <c r="D60" s="84" t="s">
        <v>668</v>
      </c>
      <c r="E60" s="90">
        <v>44593</v>
      </c>
      <c r="F60" s="90">
        <v>44895</v>
      </c>
      <c r="G60" s="89">
        <v>200000</v>
      </c>
      <c r="H60" s="144" t="s">
        <v>676</v>
      </c>
      <c r="I60" s="144" t="s">
        <v>678</v>
      </c>
    </row>
    <row r="61" spans="1:9" s="34" customFormat="1" ht="43.5" customHeight="1" x14ac:dyDescent="0.2">
      <c r="A61" s="400"/>
      <c r="B61" s="404"/>
      <c r="C61" s="141" t="s">
        <v>809</v>
      </c>
      <c r="D61" s="84" t="s">
        <v>1183</v>
      </c>
      <c r="E61" s="90">
        <v>44593</v>
      </c>
      <c r="F61" s="90">
        <v>44895</v>
      </c>
      <c r="G61" s="89">
        <v>0</v>
      </c>
      <c r="H61" s="144" t="s">
        <v>620</v>
      </c>
      <c r="I61" s="144" t="s">
        <v>621</v>
      </c>
    </row>
    <row r="62" spans="1:9" s="34" customFormat="1" ht="43.5" customHeight="1" x14ac:dyDescent="0.2">
      <c r="A62" s="398" t="str">
        <f>OBJS!D19</f>
        <v>Identificar periódicamente los estudiantes con bajo desempeño académico y diferentes falencias en el aula de clase.</v>
      </c>
      <c r="B62" s="403" t="str">
        <f>MET_IND!F19</f>
        <v xml:space="preserve">Realizar seguimiento periódico de los avances significativos de los estudiantes con bajo rendimiento. </v>
      </c>
      <c r="C62" s="141" t="s">
        <v>810</v>
      </c>
      <c r="D62" s="84" t="s">
        <v>814</v>
      </c>
      <c r="E62" s="90">
        <v>44652</v>
      </c>
      <c r="F62" s="90">
        <v>44895</v>
      </c>
      <c r="G62" s="89">
        <v>0</v>
      </c>
      <c r="H62" s="144" t="s">
        <v>620</v>
      </c>
      <c r="I62" s="144" t="s">
        <v>621</v>
      </c>
    </row>
    <row r="63" spans="1:9" s="34" customFormat="1" ht="43.5" customHeight="1" x14ac:dyDescent="0.2">
      <c r="A63" s="399"/>
      <c r="B63" s="403"/>
      <c r="C63" s="141" t="s">
        <v>812</v>
      </c>
      <c r="D63" s="84" t="s">
        <v>814</v>
      </c>
      <c r="E63" s="90">
        <v>44652</v>
      </c>
      <c r="F63" s="90">
        <v>44895</v>
      </c>
      <c r="G63" s="89">
        <v>0</v>
      </c>
      <c r="H63" s="144" t="s">
        <v>620</v>
      </c>
      <c r="I63" s="144" t="s">
        <v>621</v>
      </c>
    </row>
    <row r="64" spans="1:9" s="34" customFormat="1" ht="43.5" customHeight="1" x14ac:dyDescent="0.2">
      <c r="A64" s="399"/>
      <c r="B64" s="403"/>
      <c r="C64" s="141" t="s">
        <v>1196</v>
      </c>
      <c r="D64" s="84" t="s">
        <v>814</v>
      </c>
      <c r="E64" s="90">
        <v>44652</v>
      </c>
      <c r="F64" s="90">
        <v>44895</v>
      </c>
      <c r="G64" s="89">
        <v>0</v>
      </c>
      <c r="H64" s="144" t="s">
        <v>620</v>
      </c>
      <c r="I64" s="144" t="s">
        <v>621</v>
      </c>
    </row>
    <row r="65" spans="1:9" s="34" customFormat="1" ht="43.5" customHeight="1" x14ac:dyDescent="0.2">
      <c r="A65" s="400"/>
      <c r="B65" s="404"/>
      <c r="C65" s="141" t="s">
        <v>1197</v>
      </c>
      <c r="D65" s="84" t="s">
        <v>814</v>
      </c>
      <c r="E65" s="90">
        <v>44652</v>
      </c>
      <c r="F65" s="90">
        <v>44895</v>
      </c>
      <c r="G65" s="89">
        <v>0</v>
      </c>
      <c r="H65" s="144" t="s">
        <v>620</v>
      </c>
      <c r="I65" s="144" t="s">
        <v>621</v>
      </c>
    </row>
    <row r="66" spans="1:9" s="34" customFormat="1" ht="43.5" customHeight="1" x14ac:dyDescent="0.2">
      <c r="A66" s="398" t="str">
        <f>OBJS!D20</f>
        <v>Definir las estrategias pedagógicas con docentes y directivos docentes implementándolas con los estudiantes con bajo desempeño.</v>
      </c>
      <c r="B66" s="403" t="str">
        <f>MET_IND!F20</f>
        <v>Diseñar cambios pertinentes a la estrategia metodológica establecida para mejorar el desempeño de los estudiantes con bajo rendimiento.</v>
      </c>
      <c r="C66" s="141" t="s">
        <v>816</v>
      </c>
      <c r="D66" s="84" t="s">
        <v>814</v>
      </c>
      <c r="E66" s="90">
        <v>44652</v>
      </c>
      <c r="F66" s="90">
        <v>44895</v>
      </c>
      <c r="G66" s="89">
        <v>0</v>
      </c>
      <c r="H66" s="144" t="s">
        <v>620</v>
      </c>
      <c r="I66" s="144" t="s">
        <v>621</v>
      </c>
    </row>
    <row r="67" spans="1:9" s="34" customFormat="1" ht="43.5" customHeight="1" x14ac:dyDescent="0.2">
      <c r="A67" s="399"/>
      <c r="B67" s="403"/>
      <c r="C67" s="141" t="s">
        <v>817</v>
      </c>
      <c r="D67" s="84" t="s">
        <v>668</v>
      </c>
      <c r="E67" s="90">
        <v>44652</v>
      </c>
      <c r="F67" s="90">
        <v>44895</v>
      </c>
      <c r="G67" s="89">
        <v>0</v>
      </c>
      <c r="H67" s="144" t="s">
        <v>620</v>
      </c>
      <c r="I67" s="144" t="s">
        <v>621</v>
      </c>
    </row>
    <row r="68" spans="1:9" s="34" customFormat="1" ht="43.5" customHeight="1" x14ac:dyDescent="0.2">
      <c r="A68" s="399"/>
      <c r="B68" s="403"/>
      <c r="C68" s="141" t="s">
        <v>791</v>
      </c>
      <c r="D68" s="84" t="s">
        <v>818</v>
      </c>
      <c r="E68" s="90">
        <v>44652</v>
      </c>
      <c r="F68" s="90">
        <v>44895</v>
      </c>
      <c r="G68" s="89">
        <v>0</v>
      </c>
      <c r="H68" s="144" t="s">
        <v>620</v>
      </c>
      <c r="I68" s="144" t="s">
        <v>621</v>
      </c>
    </row>
    <row r="69" spans="1:9" s="34" customFormat="1" ht="43.5" customHeight="1" x14ac:dyDescent="0.2">
      <c r="A69" s="400"/>
      <c r="B69" s="404"/>
      <c r="C69" s="141" t="s">
        <v>819</v>
      </c>
      <c r="D69" s="84" t="s">
        <v>668</v>
      </c>
      <c r="E69" s="90">
        <v>44652</v>
      </c>
      <c r="F69" s="90">
        <v>44895</v>
      </c>
      <c r="G69" s="89">
        <v>0</v>
      </c>
      <c r="H69" s="144" t="s">
        <v>620</v>
      </c>
      <c r="I69" s="144" t="s">
        <v>621</v>
      </c>
    </row>
    <row r="70" spans="1:9" s="34" customFormat="1" ht="43.5" customHeight="1" x14ac:dyDescent="0.2">
      <c r="A70" s="398" t="str">
        <f>OBJS!D21</f>
        <v>Identificar y priorizar las necesidades latentes de los docentes y directivos a nivel intralaboral.</v>
      </c>
      <c r="B70" s="403" t="str">
        <f>MET_IND!F21</f>
        <v>Evaluar y socializar el impacto del Programa de Bienestar Laboral ajustado a las necesidades de los docentes.</v>
      </c>
      <c r="C70" s="141" t="s">
        <v>1274</v>
      </c>
      <c r="D70" s="84" t="s">
        <v>1183</v>
      </c>
      <c r="E70" s="90">
        <v>44572</v>
      </c>
      <c r="F70" s="90">
        <v>44651</v>
      </c>
      <c r="G70" s="89">
        <v>0</v>
      </c>
      <c r="H70" s="144" t="s">
        <v>620</v>
      </c>
      <c r="I70" s="144" t="s">
        <v>621</v>
      </c>
    </row>
    <row r="71" spans="1:9" s="34" customFormat="1" ht="43.5" customHeight="1" x14ac:dyDescent="0.2">
      <c r="A71" s="399"/>
      <c r="B71" s="403"/>
      <c r="C71" s="141" t="s">
        <v>1273</v>
      </c>
      <c r="D71" s="84" t="s">
        <v>1183</v>
      </c>
      <c r="E71" s="90">
        <v>44572</v>
      </c>
      <c r="F71" s="90">
        <v>44651</v>
      </c>
      <c r="G71" s="89">
        <v>0</v>
      </c>
      <c r="H71" s="144" t="s">
        <v>620</v>
      </c>
      <c r="I71" s="144" t="s">
        <v>621</v>
      </c>
    </row>
    <row r="72" spans="1:9" s="34" customFormat="1" ht="43.5" customHeight="1" x14ac:dyDescent="0.2">
      <c r="A72" s="399"/>
      <c r="B72" s="403"/>
      <c r="C72" s="141" t="s">
        <v>1275</v>
      </c>
      <c r="D72" s="84" t="s">
        <v>1183</v>
      </c>
      <c r="E72" s="90">
        <v>44572</v>
      </c>
      <c r="F72" s="90">
        <v>44651</v>
      </c>
      <c r="G72" s="89">
        <v>0</v>
      </c>
      <c r="H72" s="144" t="s">
        <v>620</v>
      </c>
      <c r="I72" s="144" t="s">
        <v>621</v>
      </c>
    </row>
    <row r="73" spans="1:9" s="34" customFormat="1" ht="43.5" customHeight="1" x14ac:dyDescent="0.2">
      <c r="A73" s="400"/>
      <c r="B73" s="404"/>
      <c r="C73" s="141" t="s">
        <v>1528</v>
      </c>
      <c r="D73" s="84" t="s">
        <v>1183</v>
      </c>
      <c r="E73" s="90">
        <v>44572</v>
      </c>
      <c r="F73" s="90">
        <v>44651</v>
      </c>
      <c r="G73" s="89">
        <v>0</v>
      </c>
      <c r="H73" s="144" t="s">
        <v>620</v>
      </c>
      <c r="I73" s="144" t="s">
        <v>621</v>
      </c>
    </row>
    <row r="74" spans="1:9" s="34" customFormat="1" ht="43.5" customHeight="1" x14ac:dyDescent="0.2">
      <c r="A74" s="398" t="str">
        <f>OBJS!D22</f>
        <v>Construir el programa de Bienestar Laboral.</v>
      </c>
      <c r="B74" s="403" t="str">
        <f>MET_IND!F22</f>
        <v>Evaluar el Programa de Bienestar labora realizando los ajustes correspondientes.</v>
      </c>
      <c r="C74" s="141" t="s">
        <v>1276</v>
      </c>
      <c r="D74" s="84" t="s">
        <v>1183</v>
      </c>
      <c r="E74" s="90">
        <v>44572</v>
      </c>
      <c r="F74" s="90">
        <v>44651</v>
      </c>
      <c r="G74" s="89">
        <v>0</v>
      </c>
      <c r="H74" s="144" t="s">
        <v>620</v>
      </c>
      <c r="I74" s="144" t="s">
        <v>621</v>
      </c>
    </row>
    <row r="75" spans="1:9" s="34" customFormat="1" ht="43.5" customHeight="1" x14ac:dyDescent="0.2">
      <c r="A75" s="399"/>
      <c r="B75" s="403"/>
      <c r="C75" s="141" t="s">
        <v>825</v>
      </c>
      <c r="D75" s="84" t="s">
        <v>1183</v>
      </c>
      <c r="E75" s="90">
        <v>44572</v>
      </c>
      <c r="F75" s="90">
        <v>44651</v>
      </c>
      <c r="G75" s="89">
        <v>0</v>
      </c>
      <c r="H75" s="144" t="s">
        <v>620</v>
      </c>
      <c r="I75" s="144" t="s">
        <v>621</v>
      </c>
    </row>
    <row r="76" spans="1:9" s="34" customFormat="1" ht="43.5" customHeight="1" x14ac:dyDescent="0.2">
      <c r="A76" s="399"/>
      <c r="B76" s="403"/>
      <c r="C76" s="141" t="s">
        <v>1277</v>
      </c>
      <c r="D76" s="84" t="s">
        <v>1183</v>
      </c>
      <c r="E76" s="90">
        <v>44572</v>
      </c>
      <c r="F76" s="90">
        <v>44651</v>
      </c>
      <c r="G76" s="89">
        <v>0</v>
      </c>
      <c r="H76" s="144" t="s">
        <v>620</v>
      </c>
      <c r="I76" s="144" t="s">
        <v>621</v>
      </c>
    </row>
    <row r="77" spans="1:9" s="34" customFormat="1" ht="43.5" customHeight="1" x14ac:dyDescent="0.2">
      <c r="A77" s="400"/>
      <c r="B77" s="404"/>
      <c r="C77" s="141" t="s">
        <v>1278</v>
      </c>
      <c r="D77" s="84" t="s">
        <v>1183</v>
      </c>
      <c r="E77" s="90">
        <v>44572</v>
      </c>
      <c r="F77" s="90">
        <v>44651</v>
      </c>
      <c r="G77" s="89">
        <v>0</v>
      </c>
      <c r="H77" s="144" t="s">
        <v>620</v>
      </c>
      <c r="I77" s="144" t="s">
        <v>621</v>
      </c>
    </row>
    <row r="78" spans="1:9" s="34" customFormat="1" ht="43.5" customHeight="1" x14ac:dyDescent="0.2">
      <c r="A78" s="398" t="str">
        <f>OBJS!D23</f>
        <v>Identificar las actividades económicas y socioculturales del contexto.</v>
      </c>
      <c r="B78" s="403" t="str">
        <f>MET_IND!F23</f>
        <v>Revisar el documento "Contexto y Entorno ITRGH" verificando si se ajusta a la realidad.</v>
      </c>
      <c r="C78" s="141" t="s">
        <v>1284</v>
      </c>
      <c r="D78" s="84" t="s">
        <v>1183</v>
      </c>
      <c r="E78" s="90">
        <v>44572</v>
      </c>
      <c r="F78" s="90">
        <v>44651</v>
      </c>
      <c r="G78" s="89">
        <v>0</v>
      </c>
      <c r="H78" s="144" t="s">
        <v>620</v>
      </c>
      <c r="I78" s="144" t="s">
        <v>621</v>
      </c>
    </row>
    <row r="79" spans="1:9" s="34" customFormat="1" ht="43.5" customHeight="1" x14ac:dyDescent="0.2">
      <c r="A79" s="399"/>
      <c r="B79" s="403"/>
      <c r="C79" s="141" t="s">
        <v>1285</v>
      </c>
      <c r="D79" s="84" t="s">
        <v>474</v>
      </c>
      <c r="E79" s="90">
        <v>44572</v>
      </c>
      <c r="F79" s="90">
        <v>44651</v>
      </c>
      <c r="G79" s="89">
        <v>0</v>
      </c>
      <c r="H79" s="144" t="s">
        <v>620</v>
      </c>
      <c r="I79" s="144" t="s">
        <v>621</v>
      </c>
    </row>
    <row r="80" spans="1:9" s="34" customFormat="1" ht="43.5" customHeight="1" x14ac:dyDescent="0.2">
      <c r="A80" s="399"/>
      <c r="B80" s="403"/>
      <c r="C80" s="141" t="s">
        <v>1279</v>
      </c>
      <c r="D80" s="84" t="s">
        <v>1183</v>
      </c>
      <c r="E80" s="90">
        <v>44572</v>
      </c>
      <c r="F80" s="90">
        <v>44651</v>
      </c>
      <c r="G80" s="89">
        <v>0</v>
      </c>
      <c r="H80" s="144" t="s">
        <v>620</v>
      </c>
      <c r="I80" s="144" t="s">
        <v>621</v>
      </c>
    </row>
    <row r="81" spans="1:9" s="34" customFormat="1" ht="43.5" customHeight="1" x14ac:dyDescent="0.2">
      <c r="A81" s="400"/>
      <c r="B81" s="404"/>
      <c r="C81" s="141" t="s">
        <v>1280</v>
      </c>
      <c r="D81" s="84" t="s">
        <v>1183</v>
      </c>
      <c r="E81" s="90">
        <v>44572</v>
      </c>
      <c r="F81" s="90">
        <v>44651</v>
      </c>
      <c r="G81" s="89">
        <v>0</v>
      </c>
      <c r="H81" s="144" t="s">
        <v>620</v>
      </c>
      <c r="I81" s="144" t="s">
        <v>621</v>
      </c>
    </row>
    <row r="82" spans="1:9" s="34" customFormat="1" ht="43.5" customHeight="1" x14ac:dyDescent="0.2">
      <c r="A82" s="398" t="str">
        <f>OBJS!D24</f>
        <v>Construir el plan de trabajo a nivel de áreas y de orientación escolar diseñando y fortaleciendo el proyecto de vida de los educandos.</v>
      </c>
      <c r="B82" s="403" t="str">
        <f>MET_IND!F24</f>
        <v>Evaluar el impacto del Proyecto "Mi vida tiene un propósito" estableciendo ajustes.</v>
      </c>
      <c r="C82" s="141" t="s">
        <v>831</v>
      </c>
      <c r="D82" s="84" t="s">
        <v>1183</v>
      </c>
      <c r="E82" s="90">
        <v>44572</v>
      </c>
      <c r="F82" s="90">
        <v>44651</v>
      </c>
      <c r="G82" s="89">
        <v>0</v>
      </c>
      <c r="H82" s="144" t="s">
        <v>620</v>
      </c>
      <c r="I82" s="144" t="s">
        <v>621</v>
      </c>
    </row>
    <row r="83" spans="1:9" s="34" customFormat="1" ht="43.5" customHeight="1" x14ac:dyDescent="0.2">
      <c r="A83" s="399"/>
      <c r="B83" s="403"/>
      <c r="C83" s="141" t="s">
        <v>1281</v>
      </c>
      <c r="D83" s="84" t="s">
        <v>1183</v>
      </c>
      <c r="E83" s="90">
        <v>44572</v>
      </c>
      <c r="F83" s="90">
        <v>44895</v>
      </c>
      <c r="G83" s="89">
        <v>0</v>
      </c>
      <c r="H83" s="144" t="s">
        <v>620</v>
      </c>
      <c r="I83" s="144" t="s">
        <v>621</v>
      </c>
    </row>
    <row r="84" spans="1:9" s="34" customFormat="1" ht="43.5" customHeight="1" x14ac:dyDescent="0.2">
      <c r="A84" s="399"/>
      <c r="B84" s="403"/>
      <c r="C84" s="141" t="s">
        <v>1282</v>
      </c>
      <c r="D84" s="84" t="s">
        <v>1183</v>
      </c>
      <c r="E84" s="90">
        <v>44572</v>
      </c>
      <c r="F84" s="90">
        <v>44895</v>
      </c>
      <c r="G84" s="89">
        <v>0</v>
      </c>
      <c r="H84" s="144" t="s">
        <v>620</v>
      </c>
      <c r="I84" s="144" t="s">
        <v>621</v>
      </c>
    </row>
    <row r="85" spans="1:9" s="34" customFormat="1" ht="43.5" customHeight="1" x14ac:dyDescent="0.2">
      <c r="A85" s="400"/>
      <c r="B85" s="404"/>
      <c r="C85" s="141" t="s">
        <v>1283</v>
      </c>
      <c r="D85" s="84" t="s">
        <v>1183</v>
      </c>
      <c r="E85" s="90">
        <v>44866</v>
      </c>
      <c r="F85" s="90">
        <v>44895</v>
      </c>
      <c r="G85" s="89">
        <v>0</v>
      </c>
      <c r="H85" s="144" t="s">
        <v>620</v>
      </c>
      <c r="I85" s="144" t="s">
        <v>621</v>
      </c>
    </row>
    <row r="86" spans="1:9" s="34" customFormat="1" ht="43.5" customHeight="1" x14ac:dyDescent="0.2">
      <c r="A86" s="398" t="str">
        <f>OBJS!D25</f>
        <v>Establecer el cronograma de reuniones con padres de familia y/o acudientes.</v>
      </c>
      <c r="B86" s="403" t="str">
        <f>MET_IND!F25</f>
        <v>Evaluar el nivel de participación de las familias en el plan establecido.</v>
      </c>
      <c r="C86" s="141" t="s">
        <v>1605</v>
      </c>
      <c r="D86" s="84" t="s">
        <v>1183</v>
      </c>
      <c r="E86" s="90">
        <v>44572</v>
      </c>
      <c r="F86" s="90">
        <v>44651</v>
      </c>
      <c r="G86" s="89">
        <v>0</v>
      </c>
      <c r="H86" s="144" t="s">
        <v>620</v>
      </c>
      <c r="I86" s="144" t="s">
        <v>621</v>
      </c>
    </row>
    <row r="87" spans="1:9" s="34" customFormat="1" ht="43.5" customHeight="1" x14ac:dyDescent="0.2">
      <c r="A87" s="399"/>
      <c r="B87" s="403"/>
      <c r="C87" s="141" t="s">
        <v>1606</v>
      </c>
      <c r="D87" s="84" t="s">
        <v>1183</v>
      </c>
      <c r="E87" s="90">
        <v>44572</v>
      </c>
      <c r="F87" s="90">
        <v>44895</v>
      </c>
      <c r="G87" s="89">
        <v>0</v>
      </c>
      <c r="H87" s="144" t="s">
        <v>620</v>
      </c>
      <c r="I87" s="144" t="s">
        <v>621</v>
      </c>
    </row>
    <row r="88" spans="1:9" s="34" customFormat="1" ht="43.5" customHeight="1" x14ac:dyDescent="0.2">
      <c r="A88" s="399"/>
      <c r="B88" s="403"/>
      <c r="C88" s="141" t="s">
        <v>1607</v>
      </c>
      <c r="D88" s="84" t="s">
        <v>1183</v>
      </c>
      <c r="E88" s="90">
        <v>44572</v>
      </c>
      <c r="F88" s="90">
        <v>44895</v>
      </c>
      <c r="G88" s="89">
        <v>0</v>
      </c>
      <c r="H88" s="144" t="s">
        <v>620</v>
      </c>
      <c r="I88" s="144" t="s">
        <v>621</v>
      </c>
    </row>
    <row r="89" spans="1:9" s="34" customFormat="1" ht="43.5" customHeight="1" x14ac:dyDescent="0.2">
      <c r="A89" s="400"/>
      <c r="B89" s="404"/>
      <c r="C89" s="141" t="s">
        <v>1608</v>
      </c>
      <c r="D89" s="84" t="s">
        <v>1183</v>
      </c>
      <c r="E89" s="90">
        <v>44866</v>
      </c>
      <c r="F89" s="90">
        <v>44895</v>
      </c>
      <c r="G89" s="89">
        <v>0</v>
      </c>
      <c r="H89" s="144" t="s">
        <v>620</v>
      </c>
      <c r="I89" s="144" t="s">
        <v>621</v>
      </c>
    </row>
    <row r="90" spans="1:9" s="34" customFormat="1" ht="43.5" customHeight="1" x14ac:dyDescent="0.2">
      <c r="A90" s="398" t="str">
        <f>OBJS!D26</f>
        <v>Socializar el plan de trabajo diseñado para la participación de los padres de familias y/o acudientes.</v>
      </c>
      <c r="B90" s="403" t="str">
        <f>MET_IND!F26</f>
        <v>Evaluar el impacto del plan de trabajo de intervención de las familias en el proceso educativo.</v>
      </c>
      <c r="C90" s="141" t="s">
        <v>1201</v>
      </c>
      <c r="D90" s="84" t="s">
        <v>1183</v>
      </c>
      <c r="E90" s="90">
        <v>44572</v>
      </c>
      <c r="F90" s="90">
        <v>44651</v>
      </c>
      <c r="G90" s="89">
        <v>0</v>
      </c>
      <c r="H90" s="144" t="s">
        <v>620</v>
      </c>
      <c r="I90" s="144" t="s">
        <v>621</v>
      </c>
    </row>
    <row r="91" spans="1:9" s="34" customFormat="1" ht="43.5" customHeight="1" x14ac:dyDescent="0.2">
      <c r="A91" s="399"/>
      <c r="B91" s="403"/>
      <c r="C91" s="141" t="s">
        <v>958</v>
      </c>
      <c r="D91" s="84" t="s">
        <v>1183</v>
      </c>
      <c r="E91" s="90">
        <v>44572</v>
      </c>
      <c r="F91" s="90">
        <v>44651</v>
      </c>
      <c r="G91" s="89">
        <v>0</v>
      </c>
      <c r="H91" s="144" t="s">
        <v>620</v>
      </c>
      <c r="I91" s="144" t="s">
        <v>621</v>
      </c>
    </row>
    <row r="92" spans="1:9" s="34" customFormat="1" ht="57" customHeight="1" x14ac:dyDescent="0.2">
      <c r="A92" s="399"/>
      <c r="B92" s="403"/>
      <c r="C92" s="141" t="s">
        <v>1286</v>
      </c>
      <c r="D92" s="84" t="s">
        <v>474</v>
      </c>
      <c r="E92" s="90">
        <v>44572</v>
      </c>
      <c r="F92" s="90">
        <v>44895</v>
      </c>
      <c r="G92" s="89">
        <v>0</v>
      </c>
      <c r="H92" s="144" t="s">
        <v>620</v>
      </c>
      <c r="I92" s="144" t="s">
        <v>621</v>
      </c>
    </row>
    <row r="93" spans="1:9" s="34" customFormat="1" ht="43.5" customHeight="1" x14ac:dyDescent="0.2">
      <c r="A93" s="400"/>
      <c r="B93" s="404"/>
      <c r="C93" s="141" t="s">
        <v>835</v>
      </c>
      <c r="D93" s="84" t="s">
        <v>474</v>
      </c>
      <c r="E93" s="90">
        <v>44572</v>
      </c>
      <c r="F93" s="90">
        <v>44895</v>
      </c>
      <c r="G93" s="89">
        <v>0</v>
      </c>
      <c r="H93" s="144" t="s">
        <v>620</v>
      </c>
      <c r="I93" s="144" t="s">
        <v>621</v>
      </c>
    </row>
    <row r="94" spans="1:9" s="34" customFormat="1" ht="43.5" customHeight="1" x14ac:dyDescent="0.2">
      <c r="A94" s="398" t="str">
        <f>OBJS!D27</f>
        <v>Identificar los  diferentes riesgos presentes en la Institución.</v>
      </c>
      <c r="B94" s="403" t="str">
        <f>MET_IND!F27</f>
        <v>Establecer el cronograma de intervención preventiva a los riesgos.</v>
      </c>
      <c r="C94" s="141" t="s">
        <v>1203</v>
      </c>
      <c r="D94" s="84" t="s">
        <v>1183</v>
      </c>
      <c r="E94" s="90">
        <v>44572</v>
      </c>
      <c r="F94" s="90">
        <v>44651</v>
      </c>
      <c r="G94" s="89">
        <v>0</v>
      </c>
      <c r="H94" s="144" t="s">
        <v>620</v>
      </c>
      <c r="I94" s="144" t="s">
        <v>621</v>
      </c>
    </row>
    <row r="95" spans="1:9" s="34" customFormat="1" ht="43.5" customHeight="1" x14ac:dyDescent="0.2">
      <c r="A95" s="399"/>
      <c r="B95" s="403"/>
      <c r="C95" s="141" t="s">
        <v>1205</v>
      </c>
      <c r="D95" s="84" t="s">
        <v>1183</v>
      </c>
      <c r="E95" s="90">
        <v>44572</v>
      </c>
      <c r="F95" s="90">
        <v>44651</v>
      </c>
      <c r="G95" s="89">
        <v>0</v>
      </c>
      <c r="H95" s="144" t="s">
        <v>620</v>
      </c>
      <c r="I95" s="144" t="s">
        <v>621</v>
      </c>
    </row>
    <row r="96" spans="1:9" s="34" customFormat="1" ht="43.5" customHeight="1" x14ac:dyDescent="0.2">
      <c r="A96" s="399"/>
      <c r="B96" s="403"/>
      <c r="C96" s="141" t="s">
        <v>1204</v>
      </c>
      <c r="D96" s="84" t="s">
        <v>1183</v>
      </c>
      <c r="E96" s="90">
        <v>44572</v>
      </c>
      <c r="F96" s="90">
        <v>44651</v>
      </c>
      <c r="G96" s="89">
        <v>0</v>
      </c>
      <c r="H96" s="144" t="s">
        <v>620</v>
      </c>
      <c r="I96" s="144" t="s">
        <v>621</v>
      </c>
    </row>
    <row r="97" spans="1:9" s="34" customFormat="1" ht="43.5" customHeight="1" x14ac:dyDescent="0.2">
      <c r="A97" s="400"/>
      <c r="B97" s="404"/>
      <c r="C97" s="141" t="s">
        <v>1660</v>
      </c>
      <c r="D97" s="84" t="s">
        <v>474</v>
      </c>
      <c r="E97" s="90">
        <v>44572</v>
      </c>
      <c r="F97" s="90">
        <v>44651</v>
      </c>
      <c r="G97" s="89">
        <v>0</v>
      </c>
      <c r="H97" s="144" t="s">
        <v>620</v>
      </c>
      <c r="I97" s="144" t="s">
        <v>621</v>
      </c>
    </row>
    <row r="98" spans="1:9" s="34" customFormat="1" ht="43.5" customHeight="1" x14ac:dyDescent="0.2">
      <c r="A98" s="405" t="str">
        <f>OBJS!D28</f>
        <v>Planear y ejecutar el PEGIR.</v>
      </c>
      <c r="B98" s="403" t="str">
        <f>MET_IND!F28</f>
        <v>Ajustar el PEGIR.</v>
      </c>
      <c r="C98" s="141" t="s">
        <v>1207</v>
      </c>
      <c r="D98" s="84" t="s">
        <v>1183</v>
      </c>
      <c r="E98" s="90">
        <v>44572</v>
      </c>
      <c r="F98" s="90">
        <v>44651</v>
      </c>
      <c r="G98" s="89">
        <v>0</v>
      </c>
      <c r="H98" s="144" t="s">
        <v>620</v>
      </c>
      <c r="I98" s="144" t="s">
        <v>621</v>
      </c>
    </row>
    <row r="99" spans="1:9" s="34" customFormat="1" ht="43.5" customHeight="1" x14ac:dyDescent="0.2">
      <c r="A99" s="405"/>
      <c r="B99" s="403"/>
      <c r="C99" s="141" t="s">
        <v>1206</v>
      </c>
      <c r="D99" s="84" t="s">
        <v>1183</v>
      </c>
      <c r="E99" s="90">
        <v>44572</v>
      </c>
      <c r="F99" s="90">
        <v>44651</v>
      </c>
      <c r="G99" s="89">
        <v>0</v>
      </c>
      <c r="H99" s="144" t="s">
        <v>620</v>
      </c>
      <c r="I99" s="144" t="s">
        <v>621</v>
      </c>
    </row>
    <row r="100" spans="1:9" s="34" customFormat="1" ht="43.5" customHeight="1" x14ac:dyDescent="0.2">
      <c r="A100" s="405"/>
      <c r="B100" s="403"/>
      <c r="C100" s="141" t="s">
        <v>1208</v>
      </c>
      <c r="D100" s="84" t="s">
        <v>1183</v>
      </c>
      <c r="E100" s="90">
        <v>44572</v>
      </c>
      <c r="F100" s="90">
        <v>44651</v>
      </c>
      <c r="G100" s="89">
        <v>0</v>
      </c>
      <c r="H100" s="144" t="s">
        <v>620</v>
      </c>
      <c r="I100" s="144" t="s">
        <v>621</v>
      </c>
    </row>
    <row r="101" spans="1:9" s="34" customFormat="1" ht="43.5" customHeight="1" x14ac:dyDescent="0.2">
      <c r="A101" s="405"/>
      <c r="B101" s="404"/>
      <c r="C101" s="141" t="s">
        <v>1209</v>
      </c>
      <c r="D101" s="84" t="s">
        <v>1183</v>
      </c>
      <c r="E101" s="90">
        <v>44572</v>
      </c>
      <c r="F101" s="90">
        <v>44651</v>
      </c>
      <c r="G101" s="89">
        <v>0</v>
      </c>
      <c r="H101" s="144" t="s">
        <v>620</v>
      </c>
      <c r="I101" s="144" t="s">
        <v>621</v>
      </c>
    </row>
    <row r="102" spans="1:9" ht="12" customHeight="1" x14ac:dyDescent="0.2"/>
    <row r="103" spans="1:9" ht="12" customHeight="1" x14ac:dyDescent="0.2"/>
    <row r="104" spans="1:9" ht="12" customHeight="1" x14ac:dyDescent="0.2"/>
    <row r="105" spans="1:9" ht="12" customHeight="1" x14ac:dyDescent="0.2"/>
    <row r="159" spans="4:8" ht="30" hidden="1" customHeight="1" x14ac:dyDescent="0.2">
      <c r="D159" s="83">
        <v>2013</v>
      </c>
      <c r="E159" s="83">
        <v>1</v>
      </c>
      <c r="H159" s="86" t="s">
        <v>174</v>
      </c>
    </row>
    <row r="160" spans="4:8" ht="24" hidden="1" x14ac:dyDescent="0.2">
      <c r="D160" s="83">
        <v>2014</v>
      </c>
      <c r="G160" s="87" t="s">
        <v>202</v>
      </c>
      <c r="H160" s="85" t="s">
        <v>156</v>
      </c>
    </row>
    <row r="161" spans="4:8" ht="12.75" hidden="1" customHeight="1" x14ac:dyDescent="0.2">
      <c r="D161" s="83">
        <v>2015</v>
      </c>
      <c r="G161" s="87" t="s">
        <v>203</v>
      </c>
      <c r="H161" s="85" t="s">
        <v>157</v>
      </c>
    </row>
    <row r="162" spans="4:8" ht="12" hidden="1" customHeight="1" x14ac:dyDescent="0.2">
      <c r="D162" s="83">
        <v>2016</v>
      </c>
      <c r="G162" s="87" t="s">
        <v>204</v>
      </c>
      <c r="H162" s="85" t="s">
        <v>158</v>
      </c>
    </row>
    <row r="163" spans="4:8" ht="24" hidden="1" x14ac:dyDescent="0.2">
      <c r="D163" s="83">
        <v>2017</v>
      </c>
      <c r="G163" s="87" t="s">
        <v>205</v>
      </c>
      <c r="H163" s="85" t="s">
        <v>159</v>
      </c>
    </row>
    <row r="164" spans="4:8" ht="24" hidden="1" x14ac:dyDescent="0.2">
      <c r="G164" s="87" t="s">
        <v>206</v>
      </c>
      <c r="H164" s="85" t="s">
        <v>160</v>
      </c>
    </row>
    <row r="165" spans="4:8" ht="24" hidden="1" customHeight="1" x14ac:dyDescent="0.2">
      <c r="G165" s="87" t="s">
        <v>207</v>
      </c>
      <c r="H165" s="85" t="s">
        <v>161</v>
      </c>
    </row>
    <row r="166" spans="4:8" ht="12" hidden="1" customHeight="1" x14ac:dyDescent="0.2">
      <c r="H166" s="85" t="s">
        <v>162</v>
      </c>
    </row>
    <row r="167" spans="4:8" ht="12" hidden="1" customHeight="1" x14ac:dyDescent="0.2">
      <c r="H167" s="85" t="s">
        <v>163</v>
      </c>
    </row>
    <row r="168" spans="4:8" ht="24" hidden="1" customHeight="1" x14ac:dyDescent="0.2">
      <c r="H168" s="85" t="s">
        <v>164</v>
      </c>
    </row>
    <row r="169" spans="4:8" ht="12" hidden="1" x14ac:dyDescent="0.2">
      <c r="H169" s="85" t="s">
        <v>165</v>
      </c>
    </row>
    <row r="170" spans="4:8" ht="12" hidden="1" customHeight="1" x14ac:dyDescent="0.2">
      <c r="H170" s="85" t="s">
        <v>166</v>
      </c>
    </row>
    <row r="171" spans="4:8" ht="12" hidden="1" customHeight="1" x14ac:dyDescent="0.2">
      <c r="H171" s="85" t="s">
        <v>167</v>
      </c>
    </row>
    <row r="172" spans="4:8" ht="12" hidden="1" customHeight="1" x14ac:dyDescent="0.2">
      <c r="H172" s="85" t="s">
        <v>168</v>
      </c>
    </row>
    <row r="173" spans="4:8" ht="24" hidden="1" x14ac:dyDescent="0.2">
      <c r="H173" s="85" t="s">
        <v>169</v>
      </c>
    </row>
    <row r="174" spans="4:8" ht="36" hidden="1" customHeight="1" x14ac:dyDescent="0.2">
      <c r="H174" s="85" t="s">
        <v>170</v>
      </c>
    </row>
    <row r="175" spans="4:8" ht="48" hidden="1" x14ac:dyDescent="0.2">
      <c r="H175" s="85" t="s">
        <v>171</v>
      </c>
    </row>
    <row r="176" spans="4:8" ht="24" hidden="1" x14ac:dyDescent="0.2">
      <c r="H176" s="85" t="s">
        <v>172</v>
      </c>
    </row>
    <row r="177" spans="8:8" ht="36" hidden="1" customHeight="1" x14ac:dyDescent="0.2">
      <c r="H177" s="85" t="s">
        <v>173</v>
      </c>
    </row>
  </sheetData>
  <sheetProtection selectLockedCells="1"/>
  <mergeCells count="49">
    <mergeCell ref="B94:B97"/>
    <mergeCell ref="B98:B101"/>
    <mergeCell ref="B70:B73"/>
    <mergeCell ref="B74:B77"/>
    <mergeCell ref="B78:B81"/>
    <mergeCell ref="B82:B85"/>
    <mergeCell ref="B86:B89"/>
    <mergeCell ref="B90:B93"/>
    <mergeCell ref="A2:I2"/>
    <mergeCell ref="B66:B69"/>
    <mergeCell ref="B22:B25"/>
    <mergeCell ref="B26:B29"/>
    <mergeCell ref="B30:B33"/>
    <mergeCell ref="B34:B37"/>
    <mergeCell ref="B38:B41"/>
    <mergeCell ref="B42:B45"/>
    <mergeCell ref="B46:B49"/>
    <mergeCell ref="B50:B53"/>
    <mergeCell ref="B54:B57"/>
    <mergeCell ref="B58:B61"/>
    <mergeCell ref="B62:B65"/>
    <mergeCell ref="A22:A25"/>
    <mergeCell ref="B6:B9"/>
    <mergeCell ref="B10:B13"/>
    <mergeCell ref="B14:B17"/>
    <mergeCell ref="B18:B21"/>
    <mergeCell ref="A6:A9"/>
    <mergeCell ref="A10:A13"/>
    <mergeCell ref="A14:A17"/>
    <mergeCell ref="A18:A21"/>
    <mergeCell ref="A26:A29"/>
    <mergeCell ref="A30:A33"/>
    <mergeCell ref="A34:A37"/>
    <mergeCell ref="A38:A41"/>
    <mergeCell ref="A42:A45"/>
    <mergeCell ref="A46:A49"/>
    <mergeCell ref="A50:A53"/>
    <mergeCell ref="A54:A57"/>
    <mergeCell ref="A58:A61"/>
    <mergeCell ref="A62:A65"/>
    <mergeCell ref="A66:A69"/>
    <mergeCell ref="A70:A73"/>
    <mergeCell ref="A98:A101"/>
    <mergeCell ref="A74:A77"/>
    <mergeCell ref="A78:A81"/>
    <mergeCell ref="A82:A85"/>
    <mergeCell ref="A86:A89"/>
    <mergeCell ref="A90:A93"/>
    <mergeCell ref="A94:A97"/>
  </mergeCell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FF00"/>
  </sheetPr>
  <dimension ref="A2:F389"/>
  <sheetViews>
    <sheetView zoomScale="80" zoomScaleNormal="80" workbookViewId="0">
      <selection activeCell="A5" sqref="A5:A8"/>
    </sheetView>
  </sheetViews>
  <sheetFormatPr baseColWidth="10" defaultColWidth="9.28515625" defaultRowHeight="10.199999999999999" x14ac:dyDescent="0.2"/>
  <cols>
    <col min="1" max="1" width="32.140625" style="80" customWidth="1"/>
    <col min="2" max="2" width="45.85546875" style="178" customWidth="1"/>
    <col min="3" max="3" width="40.7109375" style="83" customWidth="1"/>
    <col min="4" max="4" width="40.7109375" style="157" customWidth="1"/>
    <col min="5" max="5" width="15.140625" style="83" bestFit="1" customWidth="1"/>
    <col min="6" max="6" width="14.42578125" style="83" customWidth="1"/>
  </cols>
  <sheetData>
    <row r="2" spans="1:6" ht="15.6" x14ac:dyDescent="0.3">
      <c r="A2" s="397" t="s">
        <v>148</v>
      </c>
      <c r="B2" s="397"/>
      <c r="C2" s="397"/>
      <c r="D2" s="397"/>
      <c r="E2" s="397"/>
      <c r="F2" s="397"/>
    </row>
    <row r="3" spans="1:6" ht="10.8" thickBot="1" x14ac:dyDescent="0.25"/>
    <row r="4" spans="1:6" s="31" customFormat="1" ht="58.5" customHeight="1" thickBot="1" x14ac:dyDescent="0.25">
      <c r="A4" s="161" t="s">
        <v>105</v>
      </c>
      <c r="B4" s="42" t="s">
        <v>607</v>
      </c>
      <c r="C4" s="42" t="s">
        <v>117</v>
      </c>
      <c r="D4" s="42" t="s">
        <v>118</v>
      </c>
      <c r="E4" s="42" t="s">
        <v>151</v>
      </c>
      <c r="F4" s="212" t="s">
        <v>152</v>
      </c>
    </row>
    <row r="5" spans="1:6" ht="50.25" customHeight="1" x14ac:dyDescent="0.2">
      <c r="A5" s="407" t="str">
        <f>'ACCS 2022'!C6</f>
        <v>Actualizar en el PEI el enfoque pedagógico de acuerdo a lo desarrollado en el año anterior.</v>
      </c>
      <c r="B5" s="179" t="s">
        <v>1301</v>
      </c>
      <c r="C5" s="125" t="s">
        <v>758</v>
      </c>
      <c r="D5" s="146" t="s">
        <v>1255</v>
      </c>
      <c r="E5" s="177">
        <f>'ACCS 2022'!E6</f>
        <v>44572</v>
      </c>
      <c r="F5" s="177">
        <f>'ACCS 2022'!F6</f>
        <v>44620</v>
      </c>
    </row>
    <row r="6" spans="1:6" ht="50.25" customHeight="1" x14ac:dyDescent="0.2">
      <c r="A6" s="407"/>
      <c r="B6" s="139" t="s">
        <v>1302</v>
      </c>
      <c r="C6" s="125" t="s">
        <v>758</v>
      </c>
      <c r="D6" s="146" t="s">
        <v>1255</v>
      </c>
      <c r="E6" s="145">
        <f>'ACCS 2022'!E6</f>
        <v>44572</v>
      </c>
      <c r="F6" s="145">
        <f>'ACCS 2022'!F6</f>
        <v>44620</v>
      </c>
    </row>
    <row r="7" spans="1:6" ht="50.25" customHeight="1" x14ac:dyDescent="0.2">
      <c r="A7" s="407"/>
      <c r="B7" s="139" t="s">
        <v>1303</v>
      </c>
      <c r="C7" s="125" t="s">
        <v>758</v>
      </c>
      <c r="D7" s="146" t="s">
        <v>1255</v>
      </c>
      <c r="E7" s="145">
        <f>'ACCS 2022'!E6</f>
        <v>44572</v>
      </c>
      <c r="F7" s="145">
        <f>'ACCS 2022'!F6</f>
        <v>44620</v>
      </c>
    </row>
    <row r="8" spans="1:6" ht="50.25" customHeight="1" x14ac:dyDescent="0.2">
      <c r="A8" s="408"/>
      <c r="B8" s="139" t="s">
        <v>1304</v>
      </c>
      <c r="C8" s="125" t="s">
        <v>758</v>
      </c>
      <c r="D8" s="146" t="s">
        <v>1255</v>
      </c>
      <c r="E8" s="145">
        <f>'ACCS 2022'!E6</f>
        <v>44572</v>
      </c>
      <c r="F8" s="145">
        <f>'ACCS 2022'!F6</f>
        <v>44620</v>
      </c>
    </row>
    <row r="9" spans="1:6" ht="50.25" customHeight="1" x14ac:dyDescent="0.2">
      <c r="A9" s="406" t="str">
        <f>'ACCS 2022'!C7</f>
        <v>Socializar con docentes el enfoque pedagógico.</v>
      </c>
      <c r="B9" s="139" t="s">
        <v>1305</v>
      </c>
      <c r="C9" s="125" t="s">
        <v>758</v>
      </c>
      <c r="D9" s="146" t="s">
        <v>1255</v>
      </c>
      <c r="E9" s="145">
        <v>44572</v>
      </c>
      <c r="F9" s="145">
        <v>44592</v>
      </c>
    </row>
    <row r="10" spans="1:6" ht="50.25" customHeight="1" x14ac:dyDescent="0.2">
      <c r="A10" s="407"/>
      <c r="B10" s="139" t="s">
        <v>1306</v>
      </c>
      <c r="C10" s="125" t="s">
        <v>758</v>
      </c>
      <c r="D10" s="146" t="s">
        <v>1255</v>
      </c>
      <c r="E10" s="145">
        <v>44572</v>
      </c>
      <c r="F10" s="145">
        <v>44592</v>
      </c>
    </row>
    <row r="11" spans="1:6" ht="50.25" customHeight="1" x14ac:dyDescent="0.2">
      <c r="A11" s="407"/>
      <c r="B11" s="139" t="s">
        <v>1307</v>
      </c>
      <c r="C11" s="125" t="s">
        <v>758</v>
      </c>
      <c r="D11" s="146" t="s">
        <v>1255</v>
      </c>
      <c r="E11" s="145">
        <v>44572</v>
      </c>
      <c r="F11" s="145">
        <v>44592</v>
      </c>
    </row>
    <row r="12" spans="1:6" ht="50.25" customHeight="1" x14ac:dyDescent="0.2">
      <c r="A12" s="408"/>
      <c r="B12" s="139" t="s">
        <v>1308</v>
      </c>
      <c r="C12" s="125" t="s">
        <v>758</v>
      </c>
      <c r="D12" s="146" t="s">
        <v>1255</v>
      </c>
      <c r="E12" s="145">
        <v>44572</v>
      </c>
      <c r="F12" s="145">
        <v>44592</v>
      </c>
    </row>
    <row r="13" spans="1:6" ht="50.25" customHeight="1" x14ac:dyDescent="0.2">
      <c r="A13" s="406" t="str">
        <f>'ACCS 2022'!C8</f>
        <v>Socializar el enfoque pedagógico con los estudiantes.</v>
      </c>
      <c r="B13" s="139" t="s">
        <v>1305</v>
      </c>
      <c r="C13" s="125" t="s">
        <v>758</v>
      </c>
      <c r="D13" s="146" t="s">
        <v>1255</v>
      </c>
      <c r="E13" s="145">
        <v>44572</v>
      </c>
      <c r="F13" s="145">
        <v>44620</v>
      </c>
    </row>
    <row r="14" spans="1:6" ht="50.25" customHeight="1" x14ac:dyDescent="0.2">
      <c r="A14" s="407"/>
      <c r="B14" s="139" t="s">
        <v>1306</v>
      </c>
      <c r="C14" s="125" t="s">
        <v>758</v>
      </c>
      <c r="D14" s="146" t="s">
        <v>1255</v>
      </c>
      <c r="E14" s="145">
        <v>44572</v>
      </c>
      <c r="F14" s="145">
        <v>44620</v>
      </c>
    </row>
    <row r="15" spans="1:6" ht="50.25" customHeight="1" x14ac:dyDescent="0.2">
      <c r="A15" s="407"/>
      <c r="B15" s="139" t="s">
        <v>1307</v>
      </c>
      <c r="C15" s="125" t="s">
        <v>758</v>
      </c>
      <c r="D15" s="146" t="s">
        <v>1255</v>
      </c>
      <c r="E15" s="145">
        <v>44572</v>
      </c>
      <c r="F15" s="145">
        <v>44620</v>
      </c>
    </row>
    <row r="16" spans="1:6" ht="50.25" customHeight="1" x14ac:dyDescent="0.2">
      <c r="A16" s="408"/>
      <c r="B16" s="139" t="s">
        <v>1309</v>
      </c>
      <c r="C16" s="125" t="s">
        <v>474</v>
      </c>
      <c r="D16" s="148" t="s">
        <v>659</v>
      </c>
      <c r="E16" s="145">
        <v>44572</v>
      </c>
      <c r="F16" s="145">
        <v>44620</v>
      </c>
    </row>
    <row r="17" spans="1:6" ht="50.25" customHeight="1" x14ac:dyDescent="0.2">
      <c r="A17" s="406" t="str">
        <f>'ACCS 2022'!C9</f>
        <v>Socializar el enfoque pedagógico con los padres de familia.</v>
      </c>
      <c r="B17" s="139" t="s">
        <v>1305</v>
      </c>
      <c r="C17" s="125" t="s">
        <v>758</v>
      </c>
      <c r="D17" s="146" t="s">
        <v>1255</v>
      </c>
      <c r="E17" s="145">
        <v>44572</v>
      </c>
      <c r="F17" s="145">
        <v>44742</v>
      </c>
    </row>
    <row r="18" spans="1:6" ht="50.25" customHeight="1" x14ac:dyDescent="0.2">
      <c r="A18" s="407"/>
      <c r="B18" s="139" t="s">
        <v>1306</v>
      </c>
      <c r="C18" s="125" t="s">
        <v>758</v>
      </c>
      <c r="D18" s="146" t="s">
        <v>1255</v>
      </c>
      <c r="E18" s="145">
        <v>44572</v>
      </c>
      <c r="F18" s="145">
        <v>44742</v>
      </c>
    </row>
    <row r="19" spans="1:6" ht="50.25" customHeight="1" x14ac:dyDescent="0.2">
      <c r="A19" s="407"/>
      <c r="B19" s="139" t="s">
        <v>1307</v>
      </c>
      <c r="C19" s="125" t="s">
        <v>758</v>
      </c>
      <c r="D19" s="146" t="s">
        <v>1255</v>
      </c>
      <c r="E19" s="145">
        <v>44572</v>
      </c>
      <c r="F19" s="145">
        <v>44742</v>
      </c>
    </row>
    <row r="20" spans="1:6" ht="50.25" customHeight="1" x14ac:dyDescent="0.2">
      <c r="A20" s="408"/>
      <c r="B20" s="139" t="s">
        <v>1310</v>
      </c>
      <c r="C20" s="125" t="s">
        <v>474</v>
      </c>
      <c r="D20" s="148" t="s">
        <v>659</v>
      </c>
      <c r="E20" s="145">
        <v>44572</v>
      </c>
      <c r="F20" s="145">
        <v>44742</v>
      </c>
    </row>
    <row r="21" spans="1:6" ht="50.25" customHeight="1" x14ac:dyDescent="0.2">
      <c r="A21" s="406" t="str">
        <f>'ACCS 2022'!C10</f>
        <v>Desarrollar los diagnóstico por grado y área de acuerdo a la realidad del entorno y a la situación provocada por la pandemia.</v>
      </c>
      <c r="B21" s="139" t="s">
        <v>1312</v>
      </c>
      <c r="C21" s="125" t="s">
        <v>758</v>
      </c>
      <c r="D21" s="146" t="s">
        <v>1255</v>
      </c>
      <c r="E21" s="145">
        <v>44593</v>
      </c>
      <c r="F21" s="145">
        <v>44620</v>
      </c>
    </row>
    <row r="22" spans="1:6" ht="50.25" customHeight="1" x14ac:dyDescent="0.2">
      <c r="A22" s="407"/>
      <c r="B22" s="139" t="s">
        <v>1352</v>
      </c>
      <c r="C22" s="125" t="s">
        <v>758</v>
      </c>
      <c r="D22" s="146" t="s">
        <v>1255</v>
      </c>
      <c r="E22" s="145">
        <v>44593</v>
      </c>
      <c r="F22" s="145">
        <v>44620</v>
      </c>
    </row>
    <row r="23" spans="1:6" ht="50.25" customHeight="1" x14ac:dyDescent="0.2">
      <c r="A23" s="407"/>
      <c r="B23" s="139" t="s">
        <v>1313</v>
      </c>
      <c r="C23" s="125" t="s">
        <v>474</v>
      </c>
      <c r="D23" s="148" t="s">
        <v>659</v>
      </c>
      <c r="E23" s="145">
        <v>44593</v>
      </c>
      <c r="F23" s="145">
        <v>44620</v>
      </c>
    </row>
    <row r="24" spans="1:6" ht="50.25" customHeight="1" x14ac:dyDescent="0.2">
      <c r="A24" s="408"/>
      <c r="B24" s="139" t="s">
        <v>1314</v>
      </c>
      <c r="C24" s="125" t="s">
        <v>474</v>
      </c>
      <c r="D24" s="148" t="s">
        <v>659</v>
      </c>
      <c r="E24" s="145">
        <v>44593</v>
      </c>
      <c r="F24" s="145">
        <v>44620</v>
      </c>
    </row>
    <row r="25" spans="1:6" ht="50.25" customHeight="1" x14ac:dyDescent="0.2">
      <c r="A25" s="406" t="str">
        <f>'ACCS 2022'!C11</f>
        <v>Revisar la efectividad de la práctica docente con base en la realidad del entorno y del momento actual.</v>
      </c>
      <c r="B25" s="139" t="s">
        <v>1317</v>
      </c>
      <c r="C25" s="125" t="s">
        <v>1470</v>
      </c>
      <c r="D25" s="146" t="s">
        <v>1255</v>
      </c>
      <c r="E25" s="145">
        <v>44593</v>
      </c>
      <c r="F25" s="145">
        <v>44895</v>
      </c>
    </row>
    <row r="26" spans="1:6" ht="50.25" customHeight="1" x14ac:dyDescent="0.2">
      <c r="A26" s="407"/>
      <c r="B26" s="139" t="s">
        <v>1315</v>
      </c>
      <c r="C26" s="125" t="s">
        <v>1470</v>
      </c>
      <c r="D26" s="146" t="s">
        <v>1255</v>
      </c>
      <c r="E26" s="145">
        <v>44593</v>
      </c>
      <c r="F26" s="145">
        <v>44895</v>
      </c>
    </row>
    <row r="27" spans="1:6" ht="50.25" customHeight="1" x14ac:dyDescent="0.2">
      <c r="A27" s="407"/>
      <c r="B27" s="139" t="s">
        <v>1316</v>
      </c>
      <c r="C27" s="125" t="s">
        <v>1470</v>
      </c>
      <c r="D27" s="146" t="s">
        <v>1255</v>
      </c>
      <c r="E27" s="145">
        <v>44593</v>
      </c>
      <c r="F27" s="145">
        <v>44895</v>
      </c>
    </row>
    <row r="28" spans="1:6" ht="50.25" customHeight="1" x14ac:dyDescent="0.2">
      <c r="A28" s="408"/>
      <c r="B28" s="139" t="s">
        <v>1318</v>
      </c>
      <c r="C28" s="125" t="s">
        <v>758</v>
      </c>
      <c r="D28" s="146" t="s">
        <v>1255</v>
      </c>
      <c r="E28" s="145">
        <v>44593</v>
      </c>
      <c r="F28" s="145">
        <v>44895</v>
      </c>
    </row>
    <row r="29" spans="1:6" ht="50.25" customHeight="1" x14ac:dyDescent="0.2">
      <c r="A29" s="406" t="str">
        <f>'ACCS 2022'!C12</f>
        <v>Ajustar el enfoque pedagógico con base a la realidad rural.</v>
      </c>
      <c r="B29" s="139" t="s">
        <v>1319</v>
      </c>
      <c r="C29" s="125" t="s">
        <v>758</v>
      </c>
      <c r="D29" s="146" t="s">
        <v>1255</v>
      </c>
      <c r="E29" s="145">
        <v>44572</v>
      </c>
      <c r="F29" s="145">
        <v>44742</v>
      </c>
    </row>
    <row r="30" spans="1:6" ht="50.25" customHeight="1" x14ac:dyDescent="0.2">
      <c r="A30" s="407"/>
      <c r="B30" s="139" t="s">
        <v>1381</v>
      </c>
      <c r="C30" s="79" t="s">
        <v>1470</v>
      </c>
      <c r="D30" s="146" t="s">
        <v>1255</v>
      </c>
      <c r="E30" s="145">
        <v>44572</v>
      </c>
      <c r="F30" s="145">
        <v>44742</v>
      </c>
    </row>
    <row r="31" spans="1:6" ht="50.25" customHeight="1" x14ac:dyDescent="0.2">
      <c r="A31" s="407"/>
      <c r="B31" s="139" t="s">
        <v>1320</v>
      </c>
      <c r="C31" s="125" t="s">
        <v>758</v>
      </c>
      <c r="D31" s="146" t="s">
        <v>1255</v>
      </c>
      <c r="E31" s="145">
        <v>44572</v>
      </c>
      <c r="F31" s="145">
        <v>44742</v>
      </c>
    </row>
    <row r="32" spans="1:6" ht="50.25" customHeight="1" x14ac:dyDescent="0.2">
      <c r="A32" s="408"/>
      <c r="B32" s="139" t="s">
        <v>1321</v>
      </c>
      <c r="C32" s="125" t="s">
        <v>758</v>
      </c>
      <c r="D32" s="146" t="s">
        <v>1255</v>
      </c>
      <c r="E32" s="145">
        <v>44572</v>
      </c>
      <c r="F32" s="145">
        <v>44742</v>
      </c>
    </row>
    <row r="33" spans="1:6" ht="50.25" customHeight="1" x14ac:dyDescent="0.2">
      <c r="A33" s="406" t="str">
        <f>'ACCS 2022'!C13</f>
        <v>Evaluar la pertinencia del enfoque pedagógico contextualizado.</v>
      </c>
      <c r="B33" s="139" t="s">
        <v>1322</v>
      </c>
      <c r="C33" s="125" t="s">
        <v>758</v>
      </c>
      <c r="D33" s="146" t="s">
        <v>1255</v>
      </c>
      <c r="E33" s="145">
        <v>44866</v>
      </c>
      <c r="F33" s="145">
        <v>44895</v>
      </c>
    </row>
    <row r="34" spans="1:6" ht="50.25" customHeight="1" x14ac:dyDescent="0.2">
      <c r="A34" s="407"/>
      <c r="B34" s="139" t="s">
        <v>1323</v>
      </c>
      <c r="C34" s="125" t="s">
        <v>758</v>
      </c>
      <c r="D34" s="146" t="s">
        <v>1255</v>
      </c>
      <c r="E34" s="145">
        <v>44866</v>
      </c>
      <c r="F34" s="145">
        <v>44895</v>
      </c>
    </row>
    <row r="35" spans="1:6" ht="50.25" customHeight="1" x14ac:dyDescent="0.2">
      <c r="A35" s="407"/>
      <c r="B35" s="139" t="s">
        <v>1324</v>
      </c>
      <c r="C35" s="125" t="s">
        <v>1470</v>
      </c>
      <c r="D35" s="146" t="s">
        <v>1255</v>
      </c>
      <c r="E35" s="145">
        <v>44866</v>
      </c>
      <c r="F35" s="145">
        <v>44895</v>
      </c>
    </row>
    <row r="36" spans="1:6" ht="50.25" customHeight="1" x14ac:dyDescent="0.2">
      <c r="A36" s="408"/>
      <c r="B36" s="139" t="s">
        <v>1325</v>
      </c>
      <c r="C36" s="125" t="s">
        <v>758</v>
      </c>
      <c r="D36" s="146" t="s">
        <v>1255</v>
      </c>
      <c r="E36" s="145">
        <v>44866</v>
      </c>
      <c r="F36" s="145">
        <v>44895</v>
      </c>
    </row>
    <row r="37" spans="1:6" ht="50.25" customHeight="1" x14ac:dyDescent="0.2">
      <c r="A37" s="406" t="str">
        <f>'ACCS 2022'!C14</f>
        <v>Revisar los proyectos de Jornada única establecidos, las actividades extracurriculares y los programas establecidos.</v>
      </c>
      <c r="B37" s="139" t="s">
        <v>1326</v>
      </c>
      <c r="C37" s="127" t="s">
        <v>1473</v>
      </c>
      <c r="D37" s="148" t="s">
        <v>659</v>
      </c>
      <c r="E37" s="145">
        <v>44572</v>
      </c>
      <c r="F37" s="145">
        <v>44620</v>
      </c>
    </row>
    <row r="38" spans="1:6" ht="50.25" customHeight="1" x14ac:dyDescent="0.2">
      <c r="A38" s="407"/>
      <c r="B38" s="139" t="s">
        <v>1327</v>
      </c>
      <c r="C38" s="127" t="s">
        <v>1471</v>
      </c>
      <c r="D38" s="148" t="s">
        <v>659</v>
      </c>
      <c r="E38" s="145">
        <v>44572</v>
      </c>
      <c r="F38" s="145">
        <v>44620</v>
      </c>
    </row>
    <row r="39" spans="1:6" ht="50.25" customHeight="1" x14ac:dyDescent="0.2">
      <c r="A39" s="407"/>
      <c r="B39" s="139" t="s">
        <v>1328</v>
      </c>
      <c r="C39" s="127" t="s">
        <v>1472</v>
      </c>
      <c r="D39" s="148" t="s">
        <v>659</v>
      </c>
      <c r="E39" s="145">
        <v>44572</v>
      </c>
      <c r="F39" s="145">
        <v>44620</v>
      </c>
    </row>
    <row r="40" spans="1:6" ht="50.25" customHeight="1" x14ac:dyDescent="0.2">
      <c r="A40" s="408"/>
      <c r="B40" s="139" t="s">
        <v>1329</v>
      </c>
      <c r="C40" s="127" t="s">
        <v>1474</v>
      </c>
      <c r="D40" s="148" t="s">
        <v>659</v>
      </c>
      <c r="E40" s="145">
        <v>44572</v>
      </c>
      <c r="F40" s="145">
        <v>44620</v>
      </c>
    </row>
    <row r="41" spans="1:6" ht="50.25" customHeight="1" x14ac:dyDescent="0.2">
      <c r="A41" s="406" t="str">
        <f>'ACCS 2022'!C15</f>
        <v>Organizar las actividades extracurriculares que se puedan desarrollar de acuerdo a la realidad y la situación del momento.</v>
      </c>
      <c r="B41" s="139" t="s">
        <v>1330</v>
      </c>
      <c r="C41" s="127" t="s">
        <v>1473</v>
      </c>
      <c r="D41" s="148" t="s">
        <v>659</v>
      </c>
      <c r="E41" s="145">
        <v>44572</v>
      </c>
      <c r="F41" s="145">
        <v>44592</v>
      </c>
    </row>
    <row r="42" spans="1:6" ht="50.25" customHeight="1" x14ac:dyDescent="0.2">
      <c r="A42" s="407"/>
      <c r="B42" s="139" t="s">
        <v>1331</v>
      </c>
      <c r="C42" s="127" t="s">
        <v>1471</v>
      </c>
      <c r="D42" s="148" t="s">
        <v>659</v>
      </c>
      <c r="E42" s="145">
        <v>44572</v>
      </c>
      <c r="F42" s="145">
        <v>44592</v>
      </c>
    </row>
    <row r="43" spans="1:6" ht="50.25" customHeight="1" x14ac:dyDescent="0.2">
      <c r="A43" s="407"/>
      <c r="B43" s="139" t="s">
        <v>1332</v>
      </c>
      <c r="C43" s="127" t="s">
        <v>1472</v>
      </c>
      <c r="D43" s="148" t="s">
        <v>659</v>
      </c>
      <c r="E43" s="145">
        <v>44572</v>
      </c>
      <c r="F43" s="145">
        <v>44592</v>
      </c>
    </row>
    <row r="44" spans="1:6" ht="50.25" customHeight="1" x14ac:dyDescent="0.2">
      <c r="A44" s="408"/>
      <c r="B44" s="139" t="s">
        <v>1333</v>
      </c>
      <c r="C44" s="127" t="s">
        <v>1474</v>
      </c>
      <c r="D44" s="148" t="s">
        <v>659</v>
      </c>
      <c r="E44" s="145">
        <v>44572</v>
      </c>
      <c r="F44" s="145">
        <v>44592</v>
      </c>
    </row>
    <row r="45" spans="1:6" ht="50.25" customHeight="1" x14ac:dyDescent="0.2">
      <c r="A45" s="406" t="str">
        <f>'ACCS 2022'!C16</f>
        <v>Socializar las actividades extracurriculares priorizadas con estudiantes y padres de familia.</v>
      </c>
      <c r="B45" s="139" t="s">
        <v>1334</v>
      </c>
      <c r="C45" s="127" t="s">
        <v>1473</v>
      </c>
      <c r="D45" s="148" t="s">
        <v>659</v>
      </c>
      <c r="E45" s="145">
        <v>44593</v>
      </c>
      <c r="F45" s="145">
        <v>44620</v>
      </c>
    </row>
    <row r="46" spans="1:6" ht="50.25" customHeight="1" x14ac:dyDescent="0.2">
      <c r="A46" s="407"/>
      <c r="B46" s="139" t="s">
        <v>1335</v>
      </c>
      <c r="C46" s="127" t="s">
        <v>1471</v>
      </c>
      <c r="D46" s="148" t="s">
        <v>659</v>
      </c>
      <c r="E46" s="145">
        <v>44593</v>
      </c>
      <c r="F46" s="145">
        <v>44620</v>
      </c>
    </row>
    <row r="47" spans="1:6" ht="50.25" customHeight="1" x14ac:dyDescent="0.2">
      <c r="A47" s="407"/>
      <c r="B47" s="139" t="s">
        <v>1336</v>
      </c>
      <c r="C47" s="127" t="s">
        <v>1472</v>
      </c>
      <c r="D47" s="148" t="s">
        <v>659</v>
      </c>
      <c r="E47" s="145">
        <v>44593</v>
      </c>
      <c r="F47" s="145">
        <v>44620</v>
      </c>
    </row>
    <row r="48" spans="1:6" ht="50.25" customHeight="1" x14ac:dyDescent="0.2">
      <c r="A48" s="408"/>
      <c r="B48" s="139" t="s">
        <v>1337</v>
      </c>
      <c r="C48" s="127" t="s">
        <v>1474</v>
      </c>
      <c r="D48" s="148" t="s">
        <v>659</v>
      </c>
      <c r="E48" s="145">
        <v>44593</v>
      </c>
      <c r="F48" s="145">
        <v>44620</v>
      </c>
    </row>
    <row r="49" spans="1:6" ht="50.25" customHeight="1" x14ac:dyDescent="0.2">
      <c r="A49" s="406" t="str">
        <f>'ACCS 2022'!C17</f>
        <v>Ejecutar las actividades estableciendo un cronograma semestral.</v>
      </c>
      <c r="B49" s="139" t="s">
        <v>1338</v>
      </c>
      <c r="C49" s="127" t="s">
        <v>1473</v>
      </c>
      <c r="D49" s="148" t="s">
        <v>659</v>
      </c>
      <c r="E49" s="145">
        <v>44593</v>
      </c>
      <c r="F49" s="145">
        <v>44895</v>
      </c>
    </row>
    <row r="50" spans="1:6" ht="50.25" customHeight="1" x14ac:dyDescent="0.2">
      <c r="A50" s="407"/>
      <c r="B50" s="139" t="s">
        <v>1339</v>
      </c>
      <c r="C50" s="127" t="s">
        <v>1471</v>
      </c>
      <c r="D50" s="148" t="s">
        <v>659</v>
      </c>
      <c r="E50" s="145">
        <v>44593</v>
      </c>
      <c r="F50" s="145">
        <v>44895</v>
      </c>
    </row>
    <row r="51" spans="1:6" ht="50.25" customHeight="1" x14ac:dyDescent="0.2">
      <c r="A51" s="407"/>
      <c r="B51" s="139" t="s">
        <v>1340</v>
      </c>
      <c r="C51" s="127" t="s">
        <v>1472</v>
      </c>
      <c r="D51" s="148" t="s">
        <v>659</v>
      </c>
      <c r="E51" s="145">
        <v>44593</v>
      </c>
      <c r="F51" s="145">
        <v>44895</v>
      </c>
    </row>
    <row r="52" spans="1:6" ht="50.25" customHeight="1" x14ac:dyDescent="0.2">
      <c r="A52" s="408"/>
      <c r="B52" s="139" t="s">
        <v>1341</v>
      </c>
      <c r="C52" s="127" t="s">
        <v>1474</v>
      </c>
      <c r="D52" s="148" t="s">
        <v>659</v>
      </c>
      <c r="E52" s="145">
        <v>44593</v>
      </c>
      <c r="F52" s="145">
        <v>44895</v>
      </c>
    </row>
    <row r="53" spans="1:6" ht="50.25" customHeight="1" x14ac:dyDescent="0.2">
      <c r="A53" s="406" t="str">
        <f>'ACCS 2022'!C18</f>
        <v>Socializar con la comunidad educativa los aspectos a incentivar en los docentes</v>
      </c>
      <c r="B53" s="139" t="s">
        <v>1342</v>
      </c>
      <c r="C53" s="127" t="s">
        <v>758</v>
      </c>
      <c r="D53" s="146" t="s">
        <v>1255</v>
      </c>
      <c r="E53" s="145">
        <v>44572</v>
      </c>
      <c r="F53" s="145">
        <v>44591</v>
      </c>
    </row>
    <row r="54" spans="1:6" ht="50.25" customHeight="1" x14ac:dyDescent="0.2">
      <c r="A54" s="407"/>
      <c r="B54" s="139" t="s">
        <v>1343</v>
      </c>
      <c r="C54" s="127" t="s">
        <v>758</v>
      </c>
      <c r="D54" s="146" t="s">
        <v>1255</v>
      </c>
      <c r="E54" s="145">
        <v>44572</v>
      </c>
      <c r="F54" s="145">
        <v>44591</v>
      </c>
    </row>
    <row r="55" spans="1:6" ht="50.25" customHeight="1" x14ac:dyDescent="0.2">
      <c r="A55" s="407"/>
      <c r="B55" s="139" t="s">
        <v>1344</v>
      </c>
      <c r="C55" s="127" t="s">
        <v>758</v>
      </c>
      <c r="D55" s="146" t="s">
        <v>1255</v>
      </c>
      <c r="E55" s="145">
        <v>44572</v>
      </c>
      <c r="F55" s="145">
        <v>44591</v>
      </c>
    </row>
    <row r="56" spans="1:6" ht="50.25" customHeight="1" x14ac:dyDescent="0.2">
      <c r="A56" s="408"/>
      <c r="B56" s="139" t="s">
        <v>1345</v>
      </c>
      <c r="C56" s="127" t="s">
        <v>758</v>
      </c>
      <c r="D56" s="146" t="s">
        <v>1255</v>
      </c>
      <c r="E56" s="145">
        <v>44572</v>
      </c>
      <c r="F56" s="145">
        <v>44591</v>
      </c>
    </row>
    <row r="57" spans="1:6" ht="50.25" customHeight="1" x14ac:dyDescent="0.2">
      <c r="A57" s="406" t="str">
        <f>'ACCS 2022'!C19</f>
        <v>Socializar con la comunidad educativa los aspectos a incentivar en los estudiantes.</v>
      </c>
      <c r="B57" s="139" t="s">
        <v>1346</v>
      </c>
      <c r="C57" s="127" t="s">
        <v>758</v>
      </c>
      <c r="D57" s="146" t="s">
        <v>1255</v>
      </c>
      <c r="E57" s="145">
        <v>44593</v>
      </c>
      <c r="F57" s="145">
        <v>44620</v>
      </c>
    </row>
    <row r="58" spans="1:6" ht="50.25" customHeight="1" x14ac:dyDescent="0.2">
      <c r="A58" s="407"/>
      <c r="B58" s="139" t="s">
        <v>1343</v>
      </c>
      <c r="C58" s="127" t="s">
        <v>758</v>
      </c>
      <c r="D58" s="146" t="s">
        <v>1255</v>
      </c>
      <c r="E58" s="145">
        <v>44593</v>
      </c>
      <c r="F58" s="145">
        <v>44620</v>
      </c>
    </row>
    <row r="59" spans="1:6" ht="50.25" customHeight="1" x14ac:dyDescent="0.2">
      <c r="A59" s="407"/>
      <c r="B59" s="139" t="s">
        <v>1344</v>
      </c>
      <c r="C59" s="127" t="s">
        <v>758</v>
      </c>
      <c r="D59" s="146" t="s">
        <v>1255</v>
      </c>
      <c r="E59" s="145">
        <v>44593</v>
      </c>
      <c r="F59" s="145">
        <v>44620</v>
      </c>
    </row>
    <row r="60" spans="1:6" ht="50.25" customHeight="1" x14ac:dyDescent="0.2">
      <c r="A60" s="408"/>
      <c r="B60" s="139" t="s">
        <v>1347</v>
      </c>
      <c r="C60" s="127" t="s">
        <v>758</v>
      </c>
      <c r="D60" s="146" t="s">
        <v>1255</v>
      </c>
      <c r="E60" s="145">
        <v>44593</v>
      </c>
      <c r="F60" s="145">
        <v>44620</v>
      </c>
    </row>
    <row r="61" spans="1:6" ht="50.25" customHeight="1" x14ac:dyDescent="0.2">
      <c r="A61" s="406" t="str">
        <f>'ACCS 2022'!C20</f>
        <v>Socializar con la comunidad educativa los aspectos a incentivar en los padres de familia.</v>
      </c>
      <c r="B61" s="139" t="s">
        <v>1348</v>
      </c>
      <c r="C61" s="127" t="s">
        <v>758</v>
      </c>
      <c r="D61" s="146" t="s">
        <v>1255</v>
      </c>
      <c r="E61" s="145">
        <v>44593</v>
      </c>
      <c r="F61" s="145">
        <v>44620</v>
      </c>
    </row>
    <row r="62" spans="1:6" ht="50.25" customHeight="1" x14ac:dyDescent="0.2">
      <c r="A62" s="407"/>
      <c r="B62" s="139" t="s">
        <v>1343</v>
      </c>
      <c r="C62" s="127" t="s">
        <v>758</v>
      </c>
      <c r="D62" s="146" t="s">
        <v>1255</v>
      </c>
      <c r="E62" s="145">
        <v>44593</v>
      </c>
      <c r="F62" s="145">
        <v>44620</v>
      </c>
    </row>
    <row r="63" spans="1:6" ht="50.25" customHeight="1" x14ac:dyDescent="0.2">
      <c r="A63" s="407"/>
      <c r="B63" s="139" t="s">
        <v>1344</v>
      </c>
      <c r="C63" s="127" t="s">
        <v>758</v>
      </c>
      <c r="D63" s="146" t="s">
        <v>1255</v>
      </c>
      <c r="E63" s="145">
        <v>44593</v>
      </c>
      <c r="F63" s="145">
        <v>44620</v>
      </c>
    </row>
    <row r="64" spans="1:6" ht="50.25" customHeight="1" x14ac:dyDescent="0.2">
      <c r="A64" s="408"/>
      <c r="B64" s="139" t="s">
        <v>1349</v>
      </c>
      <c r="C64" s="127" t="s">
        <v>758</v>
      </c>
      <c r="D64" s="146" t="s">
        <v>1255</v>
      </c>
      <c r="E64" s="145">
        <v>44593</v>
      </c>
      <c r="F64" s="145">
        <v>44620</v>
      </c>
    </row>
    <row r="65" spans="1:6" ht="50.25" customHeight="1" x14ac:dyDescent="0.2">
      <c r="A65" s="406" t="str">
        <f>'ACCS 2022'!C21</f>
        <v>Ejecutar el modelo de incentivos.</v>
      </c>
      <c r="B65" s="139" t="s">
        <v>1350</v>
      </c>
      <c r="C65" s="127" t="s">
        <v>1475</v>
      </c>
      <c r="D65" s="146" t="s">
        <v>1255</v>
      </c>
      <c r="E65" s="145">
        <v>44593</v>
      </c>
      <c r="F65" s="145">
        <v>44895</v>
      </c>
    </row>
    <row r="66" spans="1:6" ht="50.25" customHeight="1" x14ac:dyDescent="0.2">
      <c r="A66" s="407"/>
      <c r="B66" s="139" t="s">
        <v>1351</v>
      </c>
      <c r="C66" s="127" t="s">
        <v>474</v>
      </c>
      <c r="D66" s="148" t="s">
        <v>659</v>
      </c>
      <c r="E66" s="145">
        <v>44593</v>
      </c>
      <c r="F66" s="145">
        <v>44895</v>
      </c>
    </row>
    <row r="67" spans="1:6" ht="50.25" customHeight="1" x14ac:dyDescent="0.2">
      <c r="A67" s="407"/>
      <c r="B67" s="139" t="s">
        <v>1476</v>
      </c>
      <c r="C67" s="127" t="s">
        <v>1475</v>
      </c>
      <c r="D67" s="148" t="s">
        <v>659</v>
      </c>
      <c r="E67" s="145">
        <v>44593</v>
      </c>
      <c r="F67" s="145">
        <v>44895</v>
      </c>
    </row>
    <row r="68" spans="1:6" ht="50.25" customHeight="1" x14ac:dyDescent="0.2">
      <c r="A68" s="408"/>
      <c r="B68" s="139" t="s">
        <v>1296</v>
      </c>
      <c r="C68" s="127" t="s">
        <v>758</v>
      </c>
      <c r="D68" s="146" t="s">
        <v>1255</v>
      </c>
      <c r="E68" s="145">
        <v>44593</v>
      </c>
      <c r="F68" s="145">
        <v>44895</v>
      </c>
    </row>
    <row r="69" spans="1:6" ht="50.25" customHeight="1" x14ac:dyDescent="0.2">
      <c r="A69" s="406" t="str">
        <f>'ACCS 2022'!C22</f>
        <v>Actualizar el cronograma de visita a las empresas y entidades que aparecen en el registro institucional del sector productivo.</v>
      </c>
      <c r="B69" s="139" t="s">
        <v>1353</v>
      </c>
      <c r="C69" s="127" t="s">
        <v>758</v>
      </c>
      <c r="D69" s="146" t="s">
        <v>1255</v>
      </c>
      <c r="E69" s="145">
        <v>44593</v>
      </c>
      <c r="F69" s="145">
        <v>44895</v>
      </c>
    </row>
    <row r="70" spans="1:6" ht="50.25" customHeight="1" x14ac:dyDescent="0.2">
      <c r="A70" s="407"/>
      <c r="B70" s="139" t="s">
        <v>1354</v>
      </c>
      <c r="C70" s="127" t="s">
        <v>758</v>
      </c>
      <c r="D70" s="146" t="s">
        <v>1255</v>
      </c>
      <c r="E70" s="145">
        <v>44593</v>
      </c>
      <c r="F70" s="145">
        <v>44895</v>
      </c>
    </row>
    <row r="71" spans="1:6" ht="50.25" customHeight="1" x14ac:dyDescent="0.2">
      <c r="A71" s="407"/>
      <c r="B71" s="139" t="s">
        <v>1355</v>
      </c>
      <c r="C71" s="127" t="s">
        <v>758</v>
      </c>
      <c r="D71" s="146" t="s">
        <v>1255</v>
      </c>
      <c r="E71" s="145">
        <v>44593</v>
      </c>
      <c r="F71" s="145">
        <v>44895</v>
      </c>
    </row>
    <row r="72" spans="1:6" ht="50.25" customHeight="1" x14ac:dyDescent="0.2">
      <c r="A72" s="408"/>
      <c r="B72" s="139" t="s">
        <v>1356</v>
      </c>
      <c r="C72" s="127" t="s">
        <v>758</v>
      </c>
      <c r="D72" s="146" t="s">
        <v>1255</v>
      </c>
      <c r="E72" s="145">
        <v>44593</v>
      </c>
      <c r="F72" s="145">
        <v>44895</v>
      </c>
    </row>
    <row r="73" spans="1:6" ht="50.25" customHeight="1" x14ac:dyDescent="0.2">
      <c r="A73" s="406" t="str">
        <f>'ACCS 2022'!C23</f>
        <v>Acordar citas con las empresas y entidades.</v>
      </c>
      <c r="B73" s="139" t="s">
        <v>1357</v>
      </c>
      <c r="C73" s="127" t="s">
        <v>758</v>
      </c>
      <c r="D73" s="146" t="s">
        <v>1255</v>
      </c>
      <c r="E73" s="145">
        <v>44593</v>
      </c>
      <c r="F73" s="145">
        <v>44895</v>
      </c>
    </row>
    <row r="74" spans="1:6" ht="50.25" customHeight="1" x14ac:dyDescent="0.2">
      <c r="A74" s="407"/>
      <c r="B74" s="139" t="s">
        <v>1358</v>
      </c>
      <c r="C74" s="127" t="s">
        <v>758</v>
      </c>
      <c r="D74" s="146" t="s">
        <v>1255</v>
      </c>
      <c r="E74" s="145">
        <v>44593</v>
      </c>
      <c r="F74" s="145">
        <v>44895</v>
      </c>
    </row>
    <row r="75" spans="1:6" ht="50.25" customHeight="1" x14ac:dyDescent="0.2">
      <c r="A75" s="407"/>
      <c r="B75" s="139" t="s">
        <v>1359</v>
      </c>
      <c r="C75" s="127" t="s">
        <v>758</v>
      </c>
      <c r="D75" s="146" t="s">
        <v>1255</v>
      </c>
      <c r="E75" s="145">
        <v>44593</v>
      </c>
      <c r="F75" s="145">
        <v>44895</v>
      </c>
    </row>
    <row r="76" spans="1:6" ht="50.25" customHeight="1" x14ac:dyDescent="0.2">
      <c r="A76" s="408"/>
      <c r="B76" s="139" t="s">
        <v>1360</v>
      </c>
      <c r="C76" s="127" t="s">
        <v>758</v>
      </c>
      <c r="D76" s="146" t="s">
        <v>1255</v>
      </c>
      <c r="E76" s="145">
        <v>44593</v>
      </c>
      <c r="F76" s="145">
        <v>44895</v>
      </c>
    </row>
    <row r="77" spans="1:6" ht="50.25" customHeight="1" x14ac:dyDescent="0.2">
      <c r="A77" s="406" t="str">
        <f>'ACCS 2022'!C24</f>
        <v>Realizar las visitas programadas.</v>
      </c>
      <c r="B77" s="139" t="s">
        <v>1361</v>
      </c>
      <c r="C77" s="125" t="s">
        <v>1470</v>
      </c>
      <c r="D77" s="146" t="s">
        <v>1255</v>
      </c>
      <c r="E77" s="145">
        <v>44593</v>
      </c>
      <c r="F77" s="145">
        <v>44895</v>
      </c>
    </row>
    <row r="78" spans="1:6" ht="50.25" customHeight="1" x14ac:dyDescent="0.2">
      <c r="A78" s="407"/>
      <c r="B78" s="139" t="s">
        <v>1362</v>
      </c>
      <c r="C78" s="125" t="s">
        <v>1470</v>
      </c>
      <c r="D78" s="146" t="s">
        <v>1255</v>
      </c>
      <c r="E78" s="145">
        <v>44593</v>
      </c>
      <c r="F78" s="145">
        <v>44895</v>
      </c>
    </row>
    <row r="79" spans="1:6" ht="50.25" customHeight="1" x14ac:dyDescent="0.2">
      <c r="A79" s="407"/>
      <c r="B79" s="139" t="s">
        <v>1363</v>
      </c>
      <c r="C79" s="125" t="s">
        <v>1470</v>
      </c>
      <c r="D79" s="146" t="s">
        <v>1255</v>
      </c>
      <c r="E79" s="145">
        <v>44593</v>
      </c>
      <c r="F79" s="145">
        <v>44895</v>
      </c>
    </row>
    <row r="80" spans="1:6" ht="50.25" customHeight="1" x14ac:dyDescent="0.2">
      <c r="A80" s="408"/>
      <c r="B80" s="139" t="s">
        <v>1362</v>
      </c>
      <c r="C80" s="125" t="s">
        <v>1470</v>
      </c>
      <c r="D80" s="146" t="s">
        <v>1255</v>
      </c>
      <c r="E80" s="145">
        <v>44593</v>
      </c>
      <c r="F80" s="145">
        <v>44895</v>
      </c>
    </row>
    <row r="81" spans="1:6" ht="50.25" customHeight="1" x14ac:dyDescent="0.2">
      <c r="A81" s="406" t="str">
        <f>'ACCS 2022'!C25</f>
        <v>Establecer alianzas y convenios que ayuden al mejoramiento institucional.</v>
      </c>
      <c r="B81" s="139" t="s">
        <v>1364</v>
      </c>
      <c r="C81" s="127" t="s">
        <v>758</v>
      </c>
      <c r="D81" s="146" t="s">
        <v>1255</v>
      </c>
      <c r="E81" s="145">
        <v>44593</v>
      </c>
      <c r="F81" s="145">
        <v>44895</v>
      </c>
    </row>
    <row r="82" spans="1:6" ht="50.25" customHeight="1" x14ac:dyDescent="0.2">
      <c r="A82" s="407"/>
      <c r="B82" s="139" t="s">
        <v>1365</v>
      </c>
      <c r="C82" s="127" t="s">
        <v>758</v>
      </c>
      <c r="D82" s="146" t="s">
        <v>1255</v>
      </c>
      <c r="E82" s="145">
        <v>44593</v>
      </c>
      <c r="F82" s="145">
        <v>44895</v>
      </c>
    </row>
    <row r="83" spans="1:6" ht="50.25" customHeight="1" x14ac:dyDescent="0.2">
      <c r="A83" s="407"/>
      <c r="B83" s="139" t="s">
        <v>1366</v>
      </c>
      <c r="C83" s="127" t="s">
        <v>758</v>
      </c>
      <c r="D83" s="146" t="s">
        <v>1255</v>
      </c>
      <c r="E83" s="145">
        <v>44593</v>
      </c>
      <c r="F83" s="145">
        <v>44895</v>
      </c>
    </row>
    <row r="84" spans="1:6" ht="50.25" customHeight="1" x14ac:dyDescent="0.2">
      <c r="A84" s="408"/>
      <c r="B84" s="139" t="s">
        <v>1367</v>
      </c>
      <c r="C84" s="127" t="s">
        <v>758</v>
      </c>
      <c r="D84" s="146" t="s">
        <v>1255</v>
      </c>
      <c r="E84" s="145">
        <v>44593</v>
      </c>
      <c r="F84" s="145">
        <v>44895</v>
      </c>
    </row>
    <row r="85" spans="1:6" ht="50.25" customHeight="1" x14ac:dyDescent="0.2">
      <c r="A85" s="406" t="str">
        <f>'ACCS 2022'!C26</f>
        <v>Coordinar con la Secretaría de Educación, las entidades de la alcaldía de Cúcuta y las organizaciones que están interesadas en establecer alianza con el colegio.</v>
      </c>
      <c r="B85" s="139" t="s">
        <v>1371</v>
      </c>
      <c r="C85" s="127" t="s">
        <v>1470</v>
      </c>
      <c r="D85" s="146" t="s">
        <v>1255</v>
      </c>
      <c r="E85" s="145">
        <v>44593</v>
      </c>
      <c r="F85" s="145">
        <v>44895</v>
      </c>
    </row>
    <row r="86" spans="1:6" ht="50.25" customHeight="1" x14ac:dyDescent="0.2">
      <c r="A86" s="407"/>
      <c r="B86" s="139" t="s">
        <v>1370</v>
      </c>
      <c r="C86" s="127" t="s">
        <v>1470</v>
      </c>
      <c r="D86" s="146" t="s">
        <v>1255</v>
      </c>
      <c r="E86" s="145">
        <v>44593</v>
      </c>
      <c r="F86" s="145">
        <v>44895</v>
      </c>
    </row>
    <row r="87" spans="1:6" ht="50.25" customHeight="1" x14ac:dyDescent="0.2">
      <c r="A87" s="407"/>
      <c r="B87" s="139" t="s">
        <v>1368</v>
      </c>
      <c r="C87" s="127" t="s">
        <v>1470</v>
      </c>
      <c r="D87" s="146" t="s">
        <v>1255</v>
      </c>
      <c r="E87" s="145">
        <v>44593</v>
      </c>
      <c r="F87" s="145">
        <v>44895</v>
      </c>
    </row>
    <row r="88" spans="1:6" ht="50.25" customHeight="1" x14ac:dyDescent="0.2">
      <c r="A88" s="408"/>
      <c r="B88" s="139" t="s">
        <v>1369</v>
      </c>
      <c r="C88" s="127" t="s">
        <v>1470</v>
      </c>
      <c r="D88" s="146" t="s">
        <v>1255</v>
      </c>
      <c r="E88" s="145">
        <v>44593</v>
      </c>
      <c r="F88" s="145">
        <v>44895</v>
      </c>
    </row>
    <row r="89" spans="1:6" ht="50.25" customHeight="1" x14ac:dyDescent="0.2">
      <c r="A89" s="406" t="str">
        <f>'ACCS 2022'!C27</f>
        <v>Establecer proyectos de mejoramiento que vinculen a las empresas.</v>
      </c>
      <c r="B89" s="139" t="s">
        <v>1664</v>
      </c>
      <c r="C89" s="125" t="s">
        <v>758</v>
      </c>
      <c r="D89" s="146" t="s">
        <v>1255</v>
      </c>
      <c r="E89" s="145">
        <v>44593</v>
      </c>
      <c r="F89" s="145">
        <v>44895</v>
      </c>
    </row>
    <row r="90" spans="1:6" ht="50.25" customHeight="1" x14ac:dyDescent="0.2">
      <c r="A90" s="407"/>
      <c r="B90" s="139" t="s">
        <v>1372</v>
      </c>
      <c r="C90" s="125" t="s">
        <v>758</v>
      </c>
      <c r="D90" s="146" t="s">
        <v>1255</v>
      </c>
      <c r="E90" s="145">
        <v>44593</v>
      </c>
      <c r="F90" s="145">
        <v>44895</v>
      </c>
    </row>
    <row r="91" spans="1:6" ht="50.25" customHeight="1" x14ac:dyDescent="0.2">
      <c r="A91" s="407"/>
      <c r="B91" s="139" t="s">
        <v>1373</v>
      </c>
      <c r="C91" s="125" t="s">
        <v>758</v>
      </c>
      <c r="D91" s="146" t="s">
        <v>1255</v>
      </c>
      <c r="E91" s="145">
        <v>44593</v>
      </c>
      <c r="F91" s="145">
        <v>44895</v>
      </c>
    </row>
    <row r="92" spans="1:6" ht="50.25" customHeight="1" x14ac:dyDescent="0.2">
      <c r="A92" s="408"/>
      <c r="B92" s="139" t="s">
        <v>1374</v>
      </c>
      <c r="C92" s="125" t="s">
        <v>758</v>
      </c>
      <c r="D92" s="146" t="s">
        <v>1255</v>
      </c>
      <c r="E92" s="145">
        <v>44593</v>
      </c>
      <c r="F92" s="145">
        <v>44895</v>
      </c>
    </row>
    <row r="93" spans="1:6" ht="50.25" customHeight="1" x14ac:dyDescent="0.2">
      <c r="A93" s="406" t="str">
        <f>'ACCS 2022'!C28</f>
        <v>Presentar los proyectos a las entidades aliadas.</v>
      </c>
      <c r="B93" s="139" t="s">
        <v>1665</v>
      </c>
      <c r="C93" s="125" t="s">
        <v>1470</v>
      </c>
      <c r="D93" s="146" t="s">
        <v>1255</v>
      </c>
      <c r="E93" s="145">
        <v>44593</v>
      </c>
      <c r="F93" s="145">
        <v>44895</v>
      </c>
    </row>
    <row r="94" spans="1:6" ht="50.25" customHeight="1" x14ac:dyDescent="0.2">
      <c r="A94" s="407"/>
      <c r="B94" s="139" t="s">
        <v>1375</v>
      </c>
      <c r="C94" s="125" t="s">
        <v>1470</v>
      </c>
      <c r="D94" s="146" t="s">
        <v>1255</v>
      </c>
      <c r="E94" s="145">
        <v>44593</v>
      </c>
      <c r="F94" s="145">
        <v>44895</v>
      </c>
    </row>
    <row r="95" spans="1:6" ht="50.25" customHeight="1" x14ac:dyDescent="0.2">
      <c r="A95" s="407"/>
      <c r="B95" s="139" t="s">
        <v>1376</v>
      </c>
      <c r="C95" s="125" t="s">
        <v>1470</v>
      </c>
      <c r="D95" s="146" t="s">
        <v>1255</v>
      </c>
      <c r="E95" s="145">
        <v>44593</v>
      </c>
      <c r="F95" s="145">
        <v>44895</v>
      </c>
    </row>
    <row r="96" spans="1:6" ht="50.25" customHeight="1" x14ac:dyDescent="0.2">
      <c r="A96" s="408"/>
      <c r="B96" s="139" t="s">
        <v>1377</v>
      </c>
      <c r="C96" s="125" t="s">
        <v>1470</v>
      </c>
      <c r="D96" s="146" t="s">
        <v>1255</v>
      </c>
      <c r="E96" s="145">
        <v>44593</v>
      </c>
      <c r="F96" s="145">
        <v>44895</v>
      </c>
    </row>
    <row r="97" spans="1:6" ht="50.25" customHeight="1" x14ac:dyDescent="0.2">
      <c r="A97" s="406" t="str">
        <f>'ACCS 2022'!C29</f>
        <v>Evaluar el proceso seguido</v>
      </c>
      <c r="B97" s="139" t="s">
        <v>1666</v>
      </c>
      <c r="C97" s="125" t="s">
        <v>758</v>
      </c>
      <c r="D97" s="146" t="s">
        <v>1255</v>
      </c>
      <c r="E97" s="145">
        <v>44593</v>
      </c>
      <c r="F97" s="145">
        <v>44895</v>
      </c>
    </row>
    <row r="98" spans="1:6" ht="50.25" customHeight="1" x14ac:dyDescent="0.2">
      <c r="A98" s="407"/>
      <c r="B98" s="139" t="s">
        <v>1378</v>
      </c>
      <c r="C98" s="125" t="s">
        <v>758</v>
      </c>
      <c r="D98" s="146" t="s">
        <v>1255</v>
      </c>
      <c r="E98" s="145">
        <v>44593</v>
      </c>
      <c r="F98" s="145">
        <v>44895</v>
      </c>
    </row>
    <row r="99" spans="1:6" ht="50.25" customHeight="1" x14ac:dyDescent="0.2">
      <c r="A99" s="407"/>
      <c r="B99" s="139" t="s">
        <v>1379</v>
      </c>
      <c r="C99" s="125" t="s">
        <v>758</v>
      </c>
      <c r="D99" s="146" t="s">
        <v>1255</v>
      </c>
      <c r="E99" s="145">
        <v>44593</v>
      </c>
      <c r="F99" s="145">
        <v>44895</v>
      </c>
    </row>
    <row r="100" spans="1:6" ht="50.25" customHeight="1" x14ac:dyDescent="0.2">
      <c r="A100" s="408"/>
      <c r="B100" s="139" t="s">
        <v>1380</v>
      </c>
      <c r="C100" s="125" t="s">
        <v>758</v>
      </c>
      <c r="D100" s="146" t="s">
        <v>1255</v>
      </c>
      <c r="E100" s="145">
        <v>44593</v>
      </c>
      <c r="F100" s="145">
        <v>44895</v>
      </c>
    </row>
    <row r="101" spans="1:6" ht="50.25" customHeight="1" x14ac:dyDescent="0.2">
      <c r="A101" s="406" t="str">
        <f>'ACCS 2022'!C30</f>
        <v>Revisar la metodología establecida en el PEI para el momento actual.</v>
      </c>
      <c r="B101" s="139" t="s">
        <v>1382</v>
      </c>
      <c r="C101" s="127" t="s">
        <v>846</v>
      </c>
      <c r="D101" s="146" t="s">
        <v>670</v>
      </c>
      <c r="E101" s="145">
        <v>44572</v>
      </c>
      <c r="F101" s="145">
        <v>44773</v>
      </c>
    </row>
    <row r="102" spans="1:6" ht="50.25" customHeight="1" x14ac:dyDescent="0.2">
      <c r="A102" s="407"/>
      <c r="B102" s="139" t="s">
        <v>1383</v>
      </c>
      <c r="C102" s="127" t="s">
        <v>846</v>
      </c>
      <c r="D102" s="146" t="s">
        <v>670</v>
      </c>
      <c r="E102" s="145">
        <v>44572</v>
      </c>
      <c r="F102" s="145">
        <v>44773</v>
      </c>
    </row>
    <row r="103" spans="1:6" ht="50.25" customHeight="1" x14ac:dyDescent="0.2">
      <c r="A103" s="407"/>
      <c r="B103" s="139" t="s">
        <v>1384</v>
      </c>
      <c r="C103" s="127" t="s">
        <v>846</v>
      </c>
      <c r="D103" s="146" t="s">
        <v>670</v>
      </c>
      <c r="E103" s="145">
        <v>44572</v>
      </c>
      <c r="F103" s="145">
        <v>44773</v>
      </c>
    </row>
    <row r="104" spans="1:6" ht="50.25" customHeight="1" x14ac:dyDescent="0.2">
      <c r="A104" s="408"/>
      <c r="B104" s="139" t="s">
        <v>1385</v>
      </c>
      <c r="C104" s="127" t="s">
        <v>846</v>
      </c>
      <c r="D104" s="146" t="s">
        <v>670</v>
      </c>
      <c r="E104" s="145">
        <v>44572</v>
      </c>
      <c r="F104" s="145">
        <v>44773</v>
      </c>
    </row>
    <row r="105" spans="1:6" ht="50.25" customHeight="1" x14ac:dyDescent="0.2">
      <c r="A105" s="406" t="str">
        <f>'ACCS 2022'!C31</f>
        <v>Identificar estrategias metodológicas pertinentes.</v>
      </c>
      <c r="B105" s="139" t="s">
        <v>1386</v>
      </c>
      <c r="C105" s="127" t="s">
        <v>846</v>
      </c>
      <c r="D105" s="146" t="s">
        <v>670</v>
      </c>
      <c r="E105" s="145">
        <v>44572</v>
      </c>
      <c r="F105" s="145">
        <v>44773</v>
      </c>
    </row>
    <row r="106" spans="1:6" ht="50.25" customHeight="1" x14ac:dyDescent="0.2">
      <c r="A106" s="407"/>
      <c r="B106" s="139" t="s">
        <v>1387</v>
      </c>
      <c r="C106" s="127" t="s">
        <v>846</v>
      </c>
      <c r="D106" s="146" t="s">
        <v>670</v>
      </c>
      <c r="E106" s="145">
        <v>44572</v>
      </c>
      <c r="F106" s="145">
        <v>44773</v>
      </c>
    </row>
    <row r="107" spans="1:6" ht="50.25" customHeight="1" x14ac:dyDescent="0.2">
      <c r="A107" s="407"/>
      <c r="B107" s="139" t="s">
        <v>1388</v>
      </c>
      <c r="C107" s="127" t="s">
        <v>846</v>
      </c>
      <c r="D107" s="146" t="s">
        <v>670</v>
      </c>
      <c r="E107" s="145">
        <v>44572</v>
      </c>
      <c r="F107" s="145">
        <v>44773</v>
      </c>
    </row>
    <row r="108" spans="1:6" ht="50.25" customHeight="1" x14ac:dyDescent="0.2">
      <c r="A108" s="408"/>
      <c r="B108" s="139" t="s">
        <v>1389</v>
      </c>
      <c r="C108" s="127" t="s">
        <v>846</v>
      </c>
      <c r="D108" s="146" t="s">
        <v>670</v>
      </c>
      <c r="E108" s="145">
        <v>44572</v>
      </c>
      <c r="F108" s="145">
        <v>44773</v>
      </c>
    </row>
    <row r="109" spans="1:6" ht="50.25" customHeight="1" x14ac:dyDescent="0.2">
      <c r="A109" s="406" t="str">
        <f>'ACCS 2022'!C32</f>
        <v>Revisar la metodología de Escuela Nueva.</v>
      </c>
      <c r="B109" s="139" t="s">
        <v>1390</v>
      </c>
      <c r="C109" s="127" t="s">
        <v>846</v>
      </c>
      <c r="D109" s="146" t="s">
        <v>670</v>
      </c>
      <c r="E109" s="145">
        <v>44572</v>
      </c>
      <c r="F109" s="145">
        <v>44773</v>
      </c>
    </row>
    <row r="110" spans="1:6" ht="50.25" customHeight="1" x14ac:dyDescent="0.2">
      <c r="A110" s="407"/>
      <c r="B110" s="139" t="s">
        <v>1391</v>
      </c>
      <c r="C110" s="127" t="s">
        <v>846</v>
      </c>
      <c r="D110" s="146" t="s">
        <v>670</v>
      </c>
      <c r="E110" s="145">
        <v>44572</v>
      </c>
      <c r="F110" s="145">
        <v>44773</v>
      </c>
    </row>
    <row r="111" spans="1:6" ht="50.25" customHeight="1" x14ac:dyDescent="0.2">
      <c r="A111" s="407"/>
      <c r="B111" s="139" t="s">
        <v>1392</v>
      </c>
      <c r="C111" s="127" t="s">
        <v>846</v>
      </c>
      <c r="D111" s="146" t="s">
        <v>670</v>
      </c>
      <c r="E111" s="145">
        <v>44572</v>
      </c>
      <c r="F111" s="145">
        <v>44773</v>
      </c>
    </row>
    <row r="112" spans="1:6" ht="50.25" customHeight="1" x14ac:dyDescent="0.2">
      <c r="A112" s="408"/>
      <c r="B112" s="139" t="s">
        <v>1389</v>
      </c>
      <c r="C112" s="127" t="s">
        <v>846</v>
      </c>
      <c r="D112" s="146" t="s">
        <v>670</v>
      </c>
      <c r="E112" s="145">
        <v>44572</v>
      </c>
      <c r="F112" s="145">
        <v>44773</v>
      </c>
    </row>
    <row r="113" spans="1:6" ht="50.25" customHeight="1" x14ac:dyDescent="0.2">
      <c r="A113" s="406" t="str">
        <f>'ACCS 2022'!C33</f>
        <v>Exponer la metodología del PEI con los estudiantes y padres de familia.</v>
      </c>
      <c r="B113" s="139" t="s">
        <v>1393</v>
      </c>
      <c r="C113" s="127" t="s">
        <v>846</v>
      </c>
      <c r="D113" s="146" t="s">
        <v>670</v>
      </c>
      <c r="E113" s="145">
        <v>44572</v>
      </c>
      <c r="F113" s="145">
        <v>44773</v>
      </c>
    </row>
    <row r="114" spans="1:6" ht="50.25" customHeight="1" x14ac:dyDescent="0.2">
      <c r="A114" s="407"/>
      <c r="B114" s="139" t="s">
        <v>1394</v>
      </c>
      <c r="C114" s="127" t="s">
        <v>846</v>
      </c>
      <c r="D114" s="146" t="s">
        <v>670</v>
      </c>
      <c r="E114" s="145">
        <v>44572</v>
      </c>
      <c r="F114" s="145">
        <v>44773</v>
      </c>
    </row>
    <row r="115" spans="1:6" ht="50.25" customHeight="1" x14ac:dyDescent="0.2">
      <c r="A115" s="407"/>
      <c r="B115" s="139" t="s">
        <v>1395</v>
      </c>
      <c r="C115" s="127" t="s">
        <v>474</v>
      </c>
      <c r="D115" s="148" t="s">
        <v>659</v>
      </c>
      <c r="E115" s="145">
        <v>44572</v>
      </c>
      <c r="F115" s="145">
        <v>44773</v>
      </c>
    </row>
    <row r="116" spans="1:6" ht="50.25" customHeight="1" x14ac:dyDescent="0.2">
      <c r="A116" s="408"/>
      <c r="B116" s="139" t="s">
        <v>1396</v>
      </c>
      <c r="C116" s="127" t="s">
        <v>474</v>
      </c>
      <c r="D116" s="148" t="s">
        <v>659</v>
      </c>
      <c r="E116" s="145">
        <v>44572</v>
      </c>
      <c r="F116" s="145">
        <v>44773</v>
      </c>
    </row>
    <row r="117" spans="1:6" ht="50.25" customHeight="1" x14ac:dyDescent="0.2">
      <c r="A117" s="406" t="str">
        <f>'ACCS 2022'!C34</f>
        <v>Revisar el estilo de enseñanza de cada docente.</v>
      </c>
      <c r="B117" s="139" t="s">
        <v>1399</v>
      </c>
      <c r="C117" s="127" t="s">
        <v>846</v>
      </c>
      <c r="D117" s="146" t="s">
        <v>670</v>
      </c>
      <c r="E117" s="145">
        <v>44593</v>
      </c>
      <c r="F117" s="145">
        <v>44895</v>
      </c>
    </row>
    <row r="118" spans="1:6" ht="50.25" customHeight="1" x14ac:dyDescent="0.2">
      <c r="A118" s="407"/>
      <c r="B118" s="139" t="s">
        <v>1397</v>
      </c>
      <c r="C118" s="127" t="s">
        <v>1470</v>
      </c>
      <c r="D118" s="146" t="s">
        <v>1255</v>
      </c>
      <c r="E118" s="145">
        <v>44593</v>
      </c>
      <c r="F118" s="145">
        <v>44895</v>
      </c>
    </row>
    <row r="119" spans="1:6" ht="50.25" customHeight="1" x14ac:dyDescent="0.2">
      <c r="A119" s="407"/>
      <c r="B119" s="139" t="s">
        <v>645</v>
      </c>
      <c r="C119" s="127" t="s">
        <v>1470</v>
      </c>
      <c r="D119" s="146" t="s">
        <v>1255</v>
      </c>
      <c r="E119" s="145">
        <v>44593</v>
      </c>
      <c r="F119" s="145">
        <v>44895</v>
      </c>
    </row>
    <row r="120" spans="1:6" ht="50.25" customHeight="1" x14ac:dyDescent="0.2">
      <c r="A120" s="408"/>
      <c r="B120" s="139" t="s">
        <v>1398</v>
      </c>
      <c r="C120" s="127" t="s">
        <v>846</v>
      </c>
      <c r="D120" s="148" t="s">
        <v>670</v>
      </c>
      <c r="E120" s="145">
        <v>44593</v>
      </c>
      <c r="F120" s="145">
        <v>44895</v>
      </c>
    </row>
    <row r="121" spans="1:6" ht="50.25" customHeight="1" x14ac:dyDescent="0.2">
      <c r="A121" s="406" t="str">
        <f>'ACCS 2022'!C35</f>
        <v>Revisar los métodos de evaluación de cada docente.</v>
      </c>
      <c r="B121" s="139" t="s">
        <v>1400</v>
      </c>
      <c r="C121" s="127" t="s">
        <v>846</v>
      </c>
      <c r="D121" s="148" t="s">
        <v>670</v>
      </c>
      <c r="E121" s="145">
        <v>44593</v>
      </c>
      <c r="F121" s="145">
        <v>44895</v>
      </c>
    </row>
    <row r="122" spans="1:6" ht="50.25" customHeight="1" x14ac:dyDescent="0.2">
      <c r="A122" s="407"/>
      <c r="B122" s="139" t="s">
        <v>1402</v>
      </c>
      <c r="C122" s="127" t="s">
        <v>1470</v>
      </c>
      <c r="D122" s="148" t="s">
        <v>1255</v>
      </c>
      <c r="E122" s="145">
        <v>44593</v>
      </c>
      <c r="F122" s="145">
        <v>44895</v>
      </c>
    </row>
    <row r="123" spans="1:6" ht="50.25" customHeight="1" x14ac:dyDescent="0.2">
      <c r="A123" s="407"/>
      <c r="B123" s="139" t="s">
        <v>645</v>
      </c>
      <c r="C123" s="127" t="s">
        <v>1470</v>
      </c>
      <c r="D123" s="148" t="s">
        <v>1255</v>
      </c>
      <c r="E123" s="145">
        <v>44593</v>
      </c>
      <c r="F123" s="145">
        <v>44895</v>
      </c>
    </row>
    <row r="124" spans="1:6" ht="50.25" customHeight="1" x14ac:dyDescent="0.2">
      <c r="A124" s="408"/>
      <c r="B124" s="139" t="s">
        <v>1398</v>
      </c>
      <c r="C124" s="127" t="s">
        <v>846</v>
      </c>
      <c r="D124" s="148" t="s">
        <v>670</v>
      </c>
      <c r="E124" s="145">
        <v>44593</v>
      </c>
      <c r="F124" s="145">
        <v>44895</v>
      </c>
    </row>
    <row r="125" spans="1:6" ht="50.25" customHeight="1" x14ac:dyDescent="0.2">
      <c r="A125" s="406" t="str">
        <f>'ACCS 2022'!C36</f>
        <v>Revisar el método de recuperación de cada docente.</v>
      </c>
      <c r="B125" s="139" t="s">
        <v>1401</v>
      </c>
      <c r="C125" s="127" t="s">
        <v>846</v>
      </c>
      <c r="D125" s="148" t="s">
        <v>670</v>
      </c>
      <c r="E125" s="145">
        <v>44593</v>
      </c>
      <c r="F125" s="145">
        <v>44895</v>
      </c>
    </row>
    <row r="126" spans="1:6" ht="50.25" customHeight="1" x14ac:dyDescent="0.2">
      <c r="A126" s="407"/>
      <c r="B126" s="139" t="s">
        <v>1403</v>
      </c>
      <c r="C126" s="127" t="s">
        <v>1470</v>
      </c>
      <c r="D126" s="148" t="s">
        <v>1255</v>
      </c>
      <c r="E126" s="145">
        <v>44593</v>
      </c>
      <c r="F126" s="145">
        <v>44895</v>
      </c>
    </row>
    <row r="127" spans="1:6" ht="50.25" customHeight="1" x14ac:dyDescent="0.2">
      <c r="A127" s="407"/>
      <c r="B127" s="139" t="s">
        <v>645</v>
      </c>
      <c r="C127" s="127" t="s">
        <v>1470</v>
      </c>
      <c r="D127" s="148" t="s">
        <v>1255</v>
      </c>
      <c r="E127" s="145">
        <v>44593</v>
      </c>
      <c r="F127" s="145">
        <v>44895</v>
      </c>
    </row>
    <row r="128" spans="1:6" ht="50.25" customHeight="1" x14ac:dyDescent="0.2">
      <c r="A128" s="408"/>
      <c r="B128" s="139" t="s">
        <v>1398</v>
      </c>
      <c r="C128" s="127" t="s">
        <v>846</v>
      </c>
      <c r="D128" s="148" t="s">
        <v>670</v>
      </c>
      <c r="E128" s="145">
        <v>44593</v>
      </c>
      <c r="F128" s="145">
        <v>44895</v>
      </c>
    </row>
    <row r="129" spans="1:6" ht="50.25" customHeight="1" x14ac:dyDescent="0.2">
      <c r="A129" s="406" t="str">
        <f>'ACCS 2022'!C37</f>
        <v>Definir el estilo de enseñanza-aprendizaje de los docentes del Instituto Técnico Rafael García Herreros.</v>
      </c>
      <c r="B129" s="139" t="s">
        <v>1404</v>
      </c>
      <c r="C129" s="127" t="s">
        <v>846</v>
      </c>
      <c r="D129" s="146" t="s">
        <v>670</v>
      </c>
      <c r="E129" s="145">
        <v>44593</v>
      </c>
      <c r="F129" s="145">
        <v>44895</v>
      </c>
    </row>
    <row r="130" spans="1:6" ht="50.25" customHeight="1" x14ac:dyDescent="0.2">
      <c r="A130" s="407"/>
      <c r="B130" s="139" t="s">
        <v>1405</v>
      </c>
      <c r="C130" s="127" t="s">
        <v>846</v>
      </c>
      <c r="D130" s="146" t="s">
        <v>670</v>
      </c>
      <c r="E130" s="145">
        <v>44593</v>
      </c>
      <c r="F130" s="145">
        <v>44895</v>
      </c>
    </row>
    <row r="131" spans="1:6" ht="50.25" customHeight="1" x14ac:dyDescent="0.2">
      <c r="A131" s="407"/>
      <c r="B131" s="139" t="s">
        <v>1406</v>
      </c>
      <c r="C131" s="127" t="s">
        <v>846</v>
      </c>
      <c r="D131" s="148" t="s">
        <v>670</v>
      </c>
      <c r="E131" s="145">
        <v>44593</v>
      </c>
      <c r="F131" s="145">
        <v>44895</v>
      </c>
    </row>
    <row r="132" spans="1:6" ht="50.25" customHeight="1" x14ac:dyDescent="0.2">
      <c r="A132" s="408"/>
      <c r="B132" s="139" t="s">
        <v>1407</v>
      </c>
      <c r="C132" s="127" t="s">
        <v>846</v>
      </c>
      <c r="D132" s="148" t="s">
        <v>670</v>
      </c>
      <c r="E132" s="145">
        <v>44593</v>
      </c>
      <c r="F132" s="145">
        <v>44895</v>
      </c>
    </row>
    <row r="133" spans="1:6" ht="50.25" customHeight="1" x14ac:dyDescent="0.2">
      <c r="A133" s="406" t="str">
        <f>'ACCS 2022'!C38</f>
        <v>Organizar los planes de área y ubicarlos en la plataforma institucional.</v>
      </c>
      <c r="B133" s="139" t="s">
        <v>1408</v>
      </c>
      <c r="C133" s="127" t="s">
        <v>846</v>
      </c>
      <c r="D133" s="146" t="s">
        <v>670</v>
      </c>
      <c r="E133" s="145">
        <v>44572</v>
      </c>
      <c r="F133" s="145">
        <v>44620</v>
      </c>
    </row>
    <row r="134" spans="1:6" ht="50.25" customHeight="1" x14ac:dyDescent="0.2">
      <c r="A134" s="407"/>
      <c r="B134" s="139" t="s">
        <v>1410</v>
      </c>
      <c r="C134" s="127" t="s">
        <v>1470</v>
      </c>
      <c r="D134" s="146" t="s">
        <v>1255</v>
      </c>
      <c r="E134" s="145">
        <v>44572</v>
      </c>
      <c r="F134" s="145">
        <v>44620</v>
      </c>
    </row>
    <row r="135" spans="1:6" ht="50.25" customHeight="1" x14ac:dyDescent="0.2">
      <c r="A135" s="407"/>
      <c r="B135" s="139" t="s">
        <v>1409</v>
      </c>
      <c r="C135" s="127" t="s">
        <v>846</v>
      </c>
      <c r="D135" s="146" t="s">
        <v>670</v>
      </c>
      <c r="E135" s="145">
        <v>44572</v>
      </c>
      <c r="F135" s="145">
        <v>44620</v>
      </c>
    </row>
    <row r="136" spans="1:6" ht="50.25" customHeight="1" x14ac:dyDescent="0.2">
      <c r="A136" s="408"/>
      <c r="B136" s="139" t="s">
        <v>1411</v>
      </c>
      <c r="C136" s="127" t="s">
        <v>1470</v>
      </c>
      <c r="D136" s="148" t="s">
        <v>1255</v>
      </c>
      <c r="E136" s="145">
        <v>44572</v>
      </c>
      <c r="F136" s="145">
        <v>44620</v>
      </c>
    </row>
    <row r="137" spans="1:6" ht="50.25" customHeight="1" x14ac:dyDescent="0.2">
      <c r="A137" s="406" t="str">
        <f>'ACCS 2022'!C39</f>
        <v>Organizar los planes de aula y ubicarlos en la plataforma institucional.</v>
      </c>
      <c r="B137" s="139" t="s">
        <v>1412</v>
      </c>
      <c r="C137" s="127" t="s">
        <v>846</v>
      </c>
      <c r="D137" s="148" t="s">
        <v>659</v>
      </c>
      <c r="E137" s="145">
        <v>44572</v>
      </c>
      <c r="F137" s="145">
        <v>44620</v>
      </c>
    </row>
    <row r="138" spans="1:6" ht="50.25" customHeight="1" x14ac:dyDescent="0.2">
      <c r="A138" s="407"/>
      <c r="B138" s="139" t="s">
        <v>1410</v>
      </c>
      <c r="C138" s="127" t="s">
        <v>1470</v>
      </c>
      <c r="D138" s="148" t="s">
        <v>1255</v>
      </c>
      <c r="E138" s="145">
        <v>44572</v>
      </c>
      <c r="F138" s="145">
        <v>44620</v>
      </c>
    </row>
    <row r="139" spans="1:6" ht="50.25" customHeight="1" x14ac:dyDescent="0.2">
      <c r="A139" s="407"/>
      <c r="B139" s="139" t="s">
        <v>1409</v>
      </c>
      <c r="C139" s="127" t="s">
        <v>846</v>
      </c>
      <c r="D139" s="148" t="s">
        <v>659</v>
      </c>
      <c r="E139" s="145">
        <v>44572</v>
      </c>
      <c r="F139" s="145">
        <v>44620</v>
      </c>
    </row>
    <row r="140" spans="1:6" ht="50.25" customHeight="1" x14ac:dyDescent="0.2">
      <c r="A140" s="408"/>
      <c r="B140" s="139" t="s">
        <v>1411</v>
      </c>
      <c r="C140" s="127" t="s">
        <v>1470</v>
      </c>
      <c r="D140" s="148" t="s">
        <v>1255</v>
      </c>
      <c r="E140" s="145">
        <v>44572</v>
      </c>
      <c r="F140" s="145">
        <v>44620</v>
      </c>
    </row>
    <row r="141" spans="1:6" ht="50.25" customHeight="1" x14ac:dyDescent="0.2">
      <c r="A141" s="406" t="str">
        <f>'ACCS 2022'!C40</f>
        <v>Organizar los proyectos pedagógicos y ubicarlos en la plataforma Institucional.</v>
      </c>
      <c r="B141" s="139" t="s">
        <v>1413</v>
      </c>
      <c r="C141" s="127" t="s">
        <v>846</v>
      </c>
      <c r="D141" s="148" t="s">
        <v>659</v>
      </c>
      <c r="E141" s="145">
        <v>44572</v>
      </c>
      <c r="F141" s="145">
        <v>44620</v>
      </c>
    </row>
    <row r="142" spans="1:6" ht="50.25" customHeight="1" x14ac:dyDescent="0.2">
      <c r="A142" s="407"/>
      <c r="B142" s="139" t="s">
        <v>1410</v>
      </c>
      <c r="C142" s="127" t="s">
        <v>1470</v>
      </c>
      <c r="D142" s="148" t="s">
        <v>1255</v>
      </c>
      <c r="E142" s="145">
        <v>44572</v>
      </c>
      <c r="F142" s="145">
        <v>44620</v>
      </c>
    </row>
    <row r="143" spans="1:6" ht="50.25" customHeight="1" x14ac:dyDescent="0.2">
      <c r="A143" s="407"/>
      <c r="B143" s="139" t="s">
        <v>1409</v>
      </c>
      <c r="C143" s="127" t="s">
        <v>846</v>
      </c>
      <c r="D143" s="148" t="s">
        <v>659</v>
      </c>
      <c r="E143" s="145">
        <v>44572</v>
      </c>
      <c r="F143" s="145">
        <v>44620</v>
      </c>
    </row>
    <row r="144" spans="1:6" ht="50.25" customHeight="1" x14ac:dyDescent="0.2">
      <c r="A144" s="408"/>
      <c r="B144" s="139" t="s">
        <v>1411</v>
      </c>
      <c r="C144" s="127" t="s">
        <v>1470</v>
      </c>
      <c r="D144" s="148" t="s">
        <v>1255</v>
      </c>
      <c r="E144" s="145">
        <v>44572</v>
      </c>
      <c r="F144" s="145">
        <v>44620</v>
      </c>
    </row>
    <row r="145" spans="1:6" ht="50.25" customHeight="1" x14ac:dyDescent="0.2">
      <c r="A145" s="406" t="str">
        <f>'ACCS 2022'!C41</f>
        <v>Organizar los proyectos de jornada única y ubicarlos en la plataforma Institucional.</v>
      </c>
      <c r="B145" s="139" t="s">
        <v>1414</v>
      </c>
      <c r="C145" s="127" t="s">
        <v>846</v>
      </c>
      <c r="D145" s="148" t="s">
        <v>670</v>
      </c>
      <c r="E145" s="145">
        <v>44572</v>
      </c>
      <c r="F145" s="145">
        <v>44620</v>
      </c>
    </row>
    <row r="146" spans="1:6" ht="50.25" customHeight="1" x14ac:dyDescent="0.2">
      <c r="A146" s="407"/>
      <c r="B146" s="139" t="s">
        <v>1410</v>
      </c>
      <c r="C146" s="127" t="s">
        <v>1470</v>
      </c>
      <c r="D146" s="148" t="s">
        <v>1255</v>
      </c>
      <c r="E146" s="145">
        <v>44572</v>
      </c>
      <c r="F146" s="145">
        <v>44620</v>
      </c>
    </row>
    <row r="147" spans="1:6" ht="50.25" customHeight="1" x14ac:dyDescent="0.2">
      <c r="A147" s="407"/>
      <c r="B147" s="139" t="s">
        <v>1409</v>
      </c>
      <c r="C147" s="127" t="s">
        <v>846</v>
      </c>
      <c r="D147" s="148" t="s">
        <v>670</v>
      </c>
      <c r="E147" s="145">
        <v>44572</v>
      </c>
      <c r="F147" s="145">
        <v>44620</v>
      </c>
    </row>
    <row r="148" spans="1:6" ht="50.25" customHeight="1" x14ac:dyDescent="0.2">
      <c r="A148" s="408"/>
      <c r="B148" s="139" t="s">
        <v>1411</v>
      </c>
      <c r="C148" s="127" t="s">
        <v>1470</v>
      </c>
      <c r="D148" s="148" t="s">
        <v>1255</v>
      </c>
      <c r="E148" s="145">
        <v>44572</v>
      </c>
      <c r="F148" s="145">
        <v>44620</v>
      </c>
    </row>
    <row r="149" spans="1:6" ht="50.25" customHeight="1" x14ac:dyDescent="0.2">
      <c r="A149" s="406" t="str">
        <f>'ACCS 2022'!C42</f>
        <v>Priorizar el acompañamiento de acuerdo a las necesidades.</v>
      </c>
      <c r="B149" s="139" t="s">
        <v>1415</v>
      </c>
      <c r="C149" s="127" t="s">
        <v>846</v>
      </c>
      <c r="D149" s="148" t="s">
        <v>670</v>
      </c>
      <c r="E149" s="145">
        <f>'ACCS 2022'!E42</f>
        <v>44572</v>
      </c>
      <c r="F149" s="145">
        <f>'ACCS 2022'!F42</f>
        <v>44895</v>
      </c>
    </row>
    <row r="150" spans="1:6" ht="50.25" customHeight="1" x14ac:dyDescent="0.2">
      <c r="A150" s="407"/>
      <c r="B150" s="139" t="s">
        <v>1416</v>
      </c>
      <c r="C150" s="127" t="s">
        <v>846</v>
      </c>
      <c r="D150" s="148" t="s">
        <v>670</v>
      </c>
      <c r="E150" s="145">
        <f>'ACCS 2022'!E43</f>
        <v>44572</v>
      </c>
      <c r="F150" s="145">
        <f>'ACCS 2022'!F43</f>
        <v>44895</v>
      </c>
    </row>
    <row r="151" spans="1:6" ht="50.25" customHeight="1" x14ac:dyDescent="0.2">
      <c r="A151" s="407"/>
      <c r="B151" s="139" t="s">
        <v>1417</v>
      </c>
      <c r="C151" s="127" t="s">
        <v>846</v>
      </c>
      <c r="D151" s="148" t="s">
        <v>670</v>
      </c>
      <c r="E151" s="145">
        <f>'ACCS 2022'!E44</f>
        <v>44572</v>
      </c>
      <c r="F151" s="145">
        <f>'ACCS 2022'!F44</f>
        <v>44895</v>
      </c>
    </row>
    <row r="152" spans="1:6" ht="50.25" customHeight="1" x14ac:dyDescent="0.2">
      <c r="A152" s="408"/>
      <c r="B152" s="139" t="s">
        <v>1418</v>
      </c>
      <c r="C152" s="127" t="s">
        <v>846</v>
      </c>
      <c r="D152" s="148" t="s">
        <v>670</v>
      </c>
      <c r="E152" s="145">
        <f>'ACCS 2022'!E45</f>
        <v>44572</v>
      </c>
      <c r="F152" s="145">
        <f>'ACCS 2022'!F45</f>
        <v>44895</v>
      </c>
    </row>
    <row r="153" spans="1:6" ht="50.25" customHeight="1" x14ac:dyDescent="0.2">
      <c r="A153" s="406" t="str">
        <f>'ACCS 2022'!C43</f>
        <v>Elaborar el Plan de Acción y el cronograma.</v>
      </c>
      <c r="B153" s="139" t="s">
        <v>1419</v>
      </c>
      <c r="C153" s="127" t="s">
        <v>846</v>
      </c>
      <c r="D153" s="148" t="s">
        <v>670</v>
      </c>
      <c r="E153" s="145">
        <f>'ACCS 2022'!E43</f>
        <v>44572</v>
      </c>
      <c r="F153" s="145">
        <f>'ACCS 2022'!F43</f>
        <v>44895</v>
      </c>
    </row>
    <row r="154" spans="1:6" ht="50.25" customHeight="1" x14ac:dyDescent="0.2">
      <c r="A154" s="407"/>
      <c r="B154" s="139" t="s">
        <v>1420</v>
      </c>
      <c r="C154" s="127" t="s">
        <v>846</v>
      </c>
      <c r="D154" s="148" t="s">
        <v>670</v>
      </c>
      <c r="E154" s="145">
        <f>'ACCS 2022'!E44</f>
        <v>44572</v>
      </c>
      <c r="F154" s="145">
        <f>'ACCS 2022'!F44</f>
        <v>44895</v>
      </c>
    </row>
    <row r="155" spans="1:6" ht="50.25" customHeight="1" x14ac:dyDescent="0.2">
      <c r="A155" s="407"/>
      <c r="B155" s="139" t="s">
        <v>1421</v>
      </c>
      <c r="C155" s="127" t="s">
        <v>846</v>
      </c>
      <c r="D155" s="148" t="s">
        <v>670</v>
      </c>
      <c r="E155" s="145">
        <f>'ACCS 2022'!E45</f>
        <v>44572</v>
      </c>
      <c r="F155" s="145">
        <f>'ACCS 2022'!F45</f>
        <v>44895</v>
      </c>
    </row>
    <row r="156" spans="1:6" ht="50.25" customHeight="1" x14ac:dyDescent="0.2">
      <c r="A156" s="408"/>
      <c r="B156" s="139" t="s">
        <v>1422</v>
      </c>
      <c r="C156" s="127" t="s">
        <v>846</v>
      </c>
      <c r="D156" s="148" t="s">
        <v>670</v>
      </c>
      <c r="E156" s="145">
        <f>'ACCS 2022'!E46</f>
        <v>44572</v>
      </c>
      <c r="F156" s="145">
        <f>'ACCS 2022'!F46</f>
        <v>44591</v>
      </c>
    </row>
    <row r="157" spans="1:6" ht="50.25" customHeight="1" x14ac:dyDescent="0.2">
      <c r="A157" s="406" t="str">
        <f>'ACCS 2022'!C44</f>
        <v>Desarrollar el plan de acción programado.</v>
      </c>
      <c r="B157" s="139" t="s">
        <v>1423</v>
      </c>
      <c r="C157" s="127" t="s">
        <v>846</v>
      </c>
      <c r="D157" s="148" t="s">
        <v>670</v>
      </c>
      <c r="E157" s="145">
        <f>'ACCS 2022'!E44</f>
        <v>44572</v>
      </c>
      <c r="F157" s="145">
        <f>'ACCS 2022'!F44</f>
        <v>44895</v>
      </c>
    </row>
    <row r="158" spans="1:6" ht="50.25" customHeight="1" x14ac:dyDescent="0.2">
      <c r="A158" s="407"/>
      <c r="B158" s="139" t="s">
        <v>1424</v>
      </c>
      <c r="C158" s="127" t="s">
        <v>846</v>
      </c>
      <c r="D158" s="148" t="s">
        <v>670</v>
      </c>
      <c r="E158" s="145">
        <f>'ACCS 2022'!E45</f>
        <v>44572</v>
      </c>
      <c r="F158" s="145">
        <f>'ACCS 2022'!F45</f>
        <v>44895</v>
      </c>
    </row>
    <row r="159" spans="1:6" ht="50.25" customHeight="1" x14ac:dyDescent="0.2">
      <c r="A159" s="407"/>
      <c r="B159" s="139" t="s">
        <v>1306</v>
      </c>
      <c r="C159" s="127" t="s">
        <v>846</v>
      </c>
      <c r="D159" s="148" t="s">
        <v>670</v>
      </c>
      <c r="E159" s="145">
        <f>'ACCS 2022'!E46</f>
        <v>44572</v>
      </c>
      <c r="F159" s="145">
        <f>'ACCS 2022'!F46</f>
        <v>44591</v>
      </c>
    </row>
    <row r="160" spans="1:6" ht="50.25" customHeight="1" x14ac:dyDescent="0.2">
      <c r="A160" s="408"/>
      <c r="B160" s="139" t="s">
        <v>1425</v>
      </c>
      <c r="C160" s="127" t="s">
        <v>846</v>
      </c>
      <c r="D160" s="148" t="s">
        <v>670</v>
      </c>
      <c r="E160" s="145">
        <f>'ACCS 2022'!E47</f>
        <v>44572</v>
      </c>
      <c r="F160" s="145">
        <f>'ACCS 2022'!F47</f>
        <v>44895</v>
      </c>
    </row>
    <row r="161" spans="1:6" ht="50.25" customHeight="1" x14ac:dyDescent="0.2">
      <c r="A161" s="406" t="str">
        <f>'ACCS 2022'!C45</f>
        <v>Evaluar el proceso desarrollado con base en el Plan de Acción</v>
      </c>
      <c r="B161" s="139" t="s">
        <v>1426</v>
      </c>
      <c r="C161" s="127" t="s">
        <v>846</v>
      </c>
      <c r="D161" s="148" t="s">
        <v>670</v>
      </c>
      <c r="E161" s="145">
        <f>'ACCS 2022'!E45</f>
        <v>44572</v>
      </c>
      <c r="F161" s="145">
        <f>'ACCS 2022'!F45</f>
        <v>44895</v>
      </c>
    </row>
    <row r="162" spans="1:6" ht="50.25" customHeight="1" x14ac:dyDescent="0.2">
      <c r="A162" s="407"/>
      <c r="B162" s="139" t="s">
        <v>1427</v>
      </c>
      <c r="C162" s="127" t="s">
        <v>846</v>
      </c>
      <c r="D162" s="148" t="s">
        <v>670</v>
      </c>
      <c r="E162" s="145">
        <f>'ACCS 2022'!E46</f>
        <v>44572</v>
      </c>
      <c r="F162" s="145">
        <f>'ACCS 2022'!F46</f>
        <v>44591</v>
      </c>
    </row>
    <row r="163" spans="1:6" ht="50.25" customHeight="1" x14ac:dyDescent="0.2">
      <c r="A163" s="407"/>
      <c r="B163" s="139" t="s">
        <v>1428</v>
      </c>
      <c r="C163" s="127" t="s">
        <v>846</v>
      </c>
      <c r="D163" s="148" t="s">
        <v>670</v>
      </c>
      <c r="E163" s="145">
        <f>'ACCS 2022'!E47</f>
        <v>44572</v>
      </c>
      <c r="F163" s="145">
        <f>'ACCS 2022'!F47</f>
        <v>44895</v>
      </c>
    </row>
    <row r="164" spans="1:6" ht="50.25" customHeight="1" x14ac:dyDescent="0.2">
      <c r="A164" s="408"/>
      <c r="B164" s="139" t="s">
        <v>1429</v>
      </c>
      <c r="C164" s="127" t="s">
        <v>846</v>
      </c>
      <c r="D164" s="148" t="s">
        <v>670</v>
      </c>
      <c r="E164" s="145">
        <f>'ACCS 2022'!E48</f>
        <v>44593</v>
      </c>
      <c r="F164" s="145">
        <f>'ACCS 2022'!F48</f>
        <v>44895</v>
      </c>
    </row>
    <row r="165" spans="1:6" ht="50.25" customHeight="1" x14ac:dyDescent="0.2">
      <c r="A165" s="406" t="str">
        <f>'ACCS 2022'!C46</f>
        <v>Identificar las estrategias aplicadas durante el año anterior evaluando su impacto.</v>
      </c>
      <c r="B165" s="139" t="s">
        <v>1430</v>
      </c>
      <c r="C165" s="127" t="s">
        <v>846</v>
      </c>
      <c r="D165" s="148" t="s">
        <v>670</v>
      </c>
      <c r="E165" s="145">
        <f>'ACCS 2022'!E46</f>
        <v>44572</v>
      </c>
      <c r="F165" s="145">
        <f>'ACCS 2022'!F46</f>
        <v>44591</v>
      </c>
    </row>
    <row r="166" spans="1:6" ht="50.25" customHeight="1" x14ac:dyDescent="0.2">
      <c r="A166" s="407"/>
      <c r="B166" s="139" t="s">
        <v>1431</v>
      </c>
      <c r="C166" s="127" t="s">
        <v>846</v>
      </c>
      <c r="D166" s="148" t="s">
        <v>670</v>
      </c>
      <c r="E166" s="145">
        <f>'ACCS 2022'!E47</f>
        <v>44572</v>
      </c>
      <c r="F166" s="145">
        <f>'ACCS 2022'!F47</f>
        <v>44895</v>
      </c>
    </row>
    <row r="167" spans="1:6" ht="50.25" customHeight="1" x14ac:dyDescent="0.2">
      <c r="A167" s="407"/>
      <c r="B167" s="139" t="s">
        <v>1432</v>
      </c>
      <c r="C167" s="127" t="s">
        <v>846</v>
      </c>
      <c r="D167" s="148" t="s">
        <v>670</v>
      </c>
      <c r="E167" s="145">
        <f>'ACCS 2022'!E48</f>
        <v>44593</v>
      </c>
      <c r="F167" s="145">
        <f>'ACCS 2022'!F48</f>
        <v>44895</v>
      </c>
    </row>
    <row r="168" spans="1:6" ht="50.25" customHeight="1" x14ac:dyDescent="0.2">
      <c r="A168" s="408"/>
      <c r="B168" s="139" t="s">
        <v>1433</v>
      </c>
      <c r="C168" s="127" t="s">
        <v>846</v>
      </c>
      <c r="D168" s="148" t="s">
        <v>670</v>
      </c>
      <c r="E168" s="145">
        <f>'ACCS 2022'!E49</f>
        <v>44593</v>
      </c>
      <c r="F168" s="145">
        <f>'ACCS 2022'!F49</f>
        <v>44895</v>
      </c>
    </row>
    <row r="169" spans="1:6" ht="50.25" customHeight="1" x14ac:dyDescent="0.2">
      <c r="A169" s="406" t="str">
        <f>'ACCS 2022'!C47</f>
        <v>Diseñar el proceso intervención en las actividades curriculares tipo Saber.</v>
      </c>
      <c r="B169" s="139" t="s">
        <v>1436</v>
      </c>
      <c r="C169" s="127" t="s">
        <v>846</v>
      </c>
      <c r="D169" s="148" t="s">
        <v>670</v>
      </c>
      <c r="E169" s="145">
        <f>'ACCS 2022'!E47</f>
        <v>44572</v>
      </c>
      <c r="F169" s="145">
        <f>'ACCS 2022'!F47</f>
        <v>44895</v>
      </c>
    </row>
    <row r="170" spans="1:6" ht="50.25" customHeight="1" x14ac:dyDescent="0.2">
      <c r="A170" s="407"/>
      <c r="B170" s="139" t="s">
        <v>1435</v>
      </c>
      <c r="C170" s="127" t="s">
        <v>474</v>
      </c>
      <c r="D170" s="148" t="s">
        <v>659</v>
      </c>
      <c r="E170" s="145">
        <f>'ACCS 2022'!E48</f>
        <v>44593</v>
      </c>
      <c r="F170" s="145">
        <f>'ACCS 2022'!F48</f>
        <v>44895</v>
      </c>
    </row>
    <row r="171" spans="1:6" ht="50.25" customHeight="1" x14ac:dyDescent="0.2">
      <c r="A171" s="407"/>
      <c r="B171" s="139" t="s">
        <v>1437</v>
      </c>
      <c r="C171" s="127" t="s">
        <v>474</v>
      </c>
      <c r="D171" s="148" t="s">
        <v>659</v>
      </c>
      <c r="E171" s="145">
        <f>'ACCS 2022'!E49</f>
        <v>44593</v>
      </c>
      <c r="F171" s="145">
        <f>'ACCS 2022'!F49</f>
        <v>44895</v>
      </c>
    </row>
    <row r="172" spans="1:6" ht="50.25" customHeight="1" x14ac:dyDescent="0.2">
      <c r="A172" s="408"/>
      <c r="B172" s="139" t="s">
        <v>1434</v>
      </c>
      <c r="C172" s="127" t="s">
        <v>846</v>
      </c>
      <c r="D172" s="148" t="s">
        <v>670</v>
      </c>
      <c r="E172" s="145">
        <f>'ACCS 2022'!E50</f>
        <v>44572</v>
      </c>
      <c r="F172" s="145">
        <f>'ACCS 2022'!F50</f>
        <v>44592</v>
      </c>
    </row>
    <row r="173" spans="1:6" ht="50.25" customHeight="1" x14ac:dyDescent="0.2">
      <c r="A173" s="406" t="str">
        <f>'ACCS 2022'!C48</f>
        <v>Elaborar las estrategias evaluativas tipo Saber.</v>
      </c>
      <c r="B173" s="139" t="s">
        <v>1439</v>
      </c>
      <c r="C173" s="127" t="s">
        <v>474</v>
      </c>
      <c r="D173" s="148" t="s">
        <v>659</v>
      </c>
      <c r="E173" s="145">
        <f>'ACCS 2022'!E48</f>
        <v>44593</v>
      </c>
      <c r="F173" s="145">
        <f>'ACCS 2022'!F48</f>
        <v>44895</v>
      </c>
    </row>
    <row r="174" spans="1:6" ht="50.25" customHeight="1" x14ac:dyDescent="0.2">
      <c r="A174" s="407"/>
      <c r="B174" s="139" t="s">
        <v>1438</v>
      </c>
      <c r="C174" s="127" t="s">
        <v>474</v>
      </c>
      <c r="D174" s="148" t="s">
        <v>659</v>
      </c>
      <c r="E174" s="145">
        <f>'ACCS 2022'!E49</f>
        <v>44593</v>
      </c>
      <c r="F174" s="145">
        <f>'ACCS 2022'!F49</f>
        <v>44895</v>
      </c>
    </row>
    <row r="175" spans="1:6" ht="50.25" customHeight="1" x14ac:dyDescent="0.2">
      <c r="A175" s="407"/>
      <c r="B175" s="139" t="s">
        <v>1440</v>
      </c>
      <c r="C175" s="127" t="s">
        <v>474</v>
      </c>
      <c r="D175" s="148" t="s">
        <v>659</v>
      </c>
      <c r="E175" s="145">
        <f>'ACCS 2022'!E50</f>
        <v>44572</v>
      </c>
      <c r="F175" s="145">
        <f>'ACCS 2022'!F50</f>
        <v>44592</v>
      </c>
    </row>
    <row r="176" spans="1:6" ht="50.25" customHeight="1" x14ac:dyDescent="0.2">
      <c r="A176" s="408"/>
      <c r="B176" s="139" t="s">
        <v>1441</v>
      </c>
      <c r="C176" s="127" t="s">
        <v>474</v>
      </c>
      <c r="D176" s="148" t="s">
        <v>659</v>
      </c>
      <c r="E176" s="145" t="str">
        <f>'ACCS 2022'!E51</f>
        <v>11/012022</v>
      </c>
      <c r="F176" s="145">
        <f>'ACCS 2022'!F51</f>
        <v>44592</v>
      </c>
    </row>
    <row r="177" spans="1:6" ht="50.25" customHeight="1" x14ac:dyDescent="0.2">
      <c r="A177" s="406" t="str">
        <f>'ACCS 2022'!C49</f>
        <v>Aplicar las estrategias programadas.</v>
      </c>
      <c r="B177" s="139" t="s">
        <v>1442</v>
      </c>
      <c r="C177" s="127" t="s">
        <v>474</v>
      </c>
      <c r="D177" s="148" t="s">
        <v>659</v>
      </c>
      <c r="E177" s="145">
        <f>'ACCS 2022'!E49</f>
        <v>44593</v>
      </c>
      <c r="F177" s="145">
        <f>'ACCS 2022'!F49</f>
        <v>44895</v>
      </c>
    </row>
    <row r="178" spans="1:6" ht="50.25" customHeight="1" x14ac:dyDescent="0.2">
      <c r="A178" s="407"/>
      <c r="B178" s="139" t="s">
        <v>1443</v>
      </c>
      <c r="C178" s="127" t="s">
        <v>846</v>
      </c>
      <c r="D178" s="148" t="s">
        <v>670</v>
      </c>
      <c r="E178" s="145">
        <f>'ACCS 2022'!E50</f>
        <v>44572</v>
      </c>
      <c r="F178" s="145">
        <f>'ACCS 2022'!F50</f>
        <v>44592</v>
      </c>
    </row>
    <row r="179" spans="1:6" ht="50.25" customHeight="1" x14ac:dyDescent="0.2">
      <c r="A179" s="407"/>
      <c r="B179" s="139" t="s">
        <v>1444</v>
      </c>
      <c r="C179" s="127" t="s">
        <v>846</v>
      </c>
      <c r="D179" s="148" t="s">
        <v>670</v>
      </c>
      <c r="E179" s="145" t="str">
        <f>'ACCS 2022'!E51</f>
        <v>11/012022</v>
      </c>
      <c r="F179" s="145">
        <f>'ACCS 2022'!F51</f>
        <v>44592</v>
      </c>
    </row>
    <row r="180" spans="1:6" ht="50.25" customHeight="1" x14ac:dyDescent="0.2">
      <c r="A180" s="408"/>
      <c r="B180" s="139" t="s">
        <v>1445</v>
      </c>
      <c r="C180" s="127" t="s">
        <v>846</v>
      </c>
      <c r="D180" s="148" t="s">
        <v>670</v>
      </c>
      <c r="E180" s="145">
        <f>'ACCS 2022'!E52</f>
        <v>44572</v>
      </c>
      <c r="F180" s="145">
        <f>'ACCS 2022'!F52</f>
        <v>44773</v>
      </c>
    </row>
    <row r="181" spans="1:6" ht="50.25" customHeight="1" x14ac:dyDescent="0.2">
      <c r="A181" s="406" t="str">
        <f>'ACCS 2022'!C50</f>
        <v>Identificar los resultados de las Pruebas Saber del año anterior y de los últimos tres años, además de los resultados académicos del año anterior.</v>
      </c>
      <c r="B181" s="139" t="s">
        <v>1446</v>
      </c>
      <c r="C181" s="127" t="s">
        <v>846</v>
      </c>
      <c r="D181" s="148" t="s">
        <v>670</v>
      </c>
      <c r="E181" s="145">
        <f>'ACCS 2022'!E50</f>
        <v>44572</v>
      </c>
      <c r="F181" s="145">
        <f>'ACCS 2022'!F50</f>
        <v>44592</v>
      </c>
    </row>
    <row r="182" spans="1:6" ht="50.25" customHeight="1" x14ac:dyDescent="0.2">
      <c r="A182" s="407"/>
      <c r="B182" s="139" t="s">
        <v>1447</v>
      </c>
      <c r="C182" s="127" t="s">
        <v>846</v>
      </c>
      <c r="D182" s="148" t="s">
        <v>670</v>
      </c>
      <c r="E182" s="145" t="str">
        <f>'ACCS 2022'!E51</f>
        <v>11/012022</v>
      </c>
      <c r="F182" s="145">
        <f>'ACCS 2022'!F51</f>
        <v>44592</v>
      </c>
    </row>
    <row r="183" spans="1:6" ht="50.25" customHeight="1" x14ac:dyDescent="0.2">
      <c r="A183" s="407"/>
      <c r="B183" s="139" t="s">
        <v>1448</v>
      </c>
      <c r="C183" s="127" t="s">
        <v>846</v>
      </c>
      <c r="D183" s="148" t="s">
        <v>670</v>
      </c>
      <c r="E183" s="145">
        <f>'ACCS 2022'!E52</f>
        <v>44572</v>
      </c>
      <c r="F183" s="145">
        <f>'ACCS 2022'!F52</f>
        <v>44773</v>
      </c>
    </row>
    <row r="184" spans="1:6" ht="50.25" customHeight="1" x14ac:dyDescent="0.2">
      <c r="A184" s="408"/>
      <c r="B184" s="139" t="s">
        <v>1449</v>
      </c>
      <c r="C184" s="127" t="s">
        <v>846</v>
      </c>
      <c r="D184" s="148" t="s">
        <v>670</v>
      </c>
      <c r="E184" s="145">
        <f>'ACCS 2022'!E53</f>
        <v>44593</v>
      </c>
      <c r="F184" s="145">
        <f>'ACCS 2022'!F53</f>
        <v>44895</v>
      </c>
    </row>
    <row r="185" spans="1:6" ht="50.25" customHeight="1" x14ac:dyDescent="0.2">
      <c r="A185" s="406" t="str">
        <f>'ACCS 2022'!C51</f>
        <v>Priorizar contenidos para desarrollar la nivelación en el proceso.</v>
      </c>
      <c r="B185" s="139" t="s">
        <v>1450</v>
      </c>
      <c r="C185" s="127" t="s">
        <v>1477</v>
      </c>
      <c r="D185" s="148" t="s">
        <v>659</v>
      </c>
      <c r="E185" s="145" t="str">
        <f>'ACCS 2022'!E51</f>
        <v>11/012022</v>
      </c>
      <c r="F185" s="145">
        <f>'ACCS 2022'!F51</f>
        <v>44592</v>
      </c>
    </row>
    <row r="186" spans="1:6" ht="50.25" customHeight="1" x14ac:dyDescent="0.2">
      <c r="A186" s="407"/>
      <c r="B186" s="139" t="s">
        <v>1451</v>
      </c>
      <c r="C186" s="127" t="s">
        <v>1477</v>
      </c>
      <c r="D186" s="148" t="s">
        <v>659</v>
      </c>
      <c r="E186" s="145">
        <f>'ACCS 2022'!E52</f>
        <v>44572</v>
      </c>
      <c r="F186" s="145">
        <f>'ACCS 2022'!F52</f>
        <v>44773</v>
      </c>
    </row>
    <row r="187" spans="1:6" ht="50.25" customHeight="1" x14ac:dyDescent="0.2">
      <c r="A187" s="407"/>
      <c r="B187" s="139" t="s">
        <v>1452</v>
      </c>
      <c r="C187" s="127" t="s">
        <v>1477</v>
      </c>
      <c r="D187" s="148" t="s">
        <v>659</v>
      </c>
      <c r="E187" s="145">
        <f>'ACCS 2022'!E53</f>
        <v>44593</v>
      </c>
      <c r="F187" s="145">
        <f>'ACCS 2022'!F53</f>
        <v>44895</v>
      </c>
    </row>
    <row r="188" spans="1:6" ht="50.25" customHeight="1" x14ac:dyDescent="0.2">
      <c r="A188" s="408"/>
      <c r="B188" s="139" t="s">
        <v>1453</v>
      </c>
      <c r="C188" s="127" t="s">
        <v>1477</v>
      </c>
      <c r="D188" s="148" t="s">
        <v>659</v>
      </c>
      <c r="E188" s="145">
        <f>'ACCS 2022'!E54</f>
        <v>44593</v>
      </c>
      <c r="F188" s="145">
        <f>'ACCS 2022'!F54</f>
        <v>44651</v>
      </c>
    </row>
    <row r="189" spans="1:6" ht="50.25" customHeight="1" x14ac:dyDescent="0.2">
      <c r="A189" s="406" t="str">
        <f>'ACCS 2022'!C52</f>
        <v>Plantear posibles soluciones para el mejoramiento de los resultados.</v>
      </c>
      <c r="B189" s="139" t="s">
        <v>1454</v>
      </c>
      <c r="C189" s="127" t="s">
        <v>635</v>
      </c>
      <c r="D189" s="148" t="s">
        <v>659</v>
      </c>
      <c r="E189" s="145">
        <f>'ACCS 2022'!E52</f>
        <v>44572</v>
      </c>
      <c r="F189" s="145">
        <f>'ACCS 2022'!F52</f>
        <v>44773</v>
      </c>
    </row>
    <row r="190" spans="1:6" ht="50.25" customHeight="1" x14ac:dyDescent="0.2">
      <c r="A190" s="407"/>
      <c r="B190" s="139" t="s">
        <v>1455</v>
      </c>
      <c r="C190" s="127" t="s">
        <v>635</v>
      </c>
      <c r="D190" s="148" t="s">
        <v>659</v>
      </c>
      <c r="E190" s="145">
        <f>'ACCS 2022'!E53</f>
        <v>44593</v>
      </c>
      <c r="F190" s="145">
        <f>'ACCS 2022'!F53</f>
        <v>44895</v>
      </c>
    </row>
    <row r="191" spans="1:6" ht="50.25" customHeight="1" x14ac:dyDescent="0.2">
      <c r="A191" s="407"/>
      <c r="B191" s="139" t="s">
        <v>1456</v>
      </c>
      <c r="C191" s="127" t="s">
        <v>635</v>
      </c>
      <c r="D191" s="148" t="s">
        <v>659</v>
      </c>
      <c r="E191" s="145">
        <f>'ACCS 2022'!E54</f>
        <v>44593</v>
      </c>
      <c r="F191" s="145">
        <f>'ACCS 2022'!F54</f>
        <v>44651</v>
      </c>
    </row>
    <row r="192" spans="1:6" ht="50.25" customHeight="1" x14ac:dyDescent="0.2">
      <c r="A192" s="408"/>
      <c r="B192" s="139" t="s">
        <v>1457</v>
      </c>
      <c r="C192" s="127" t="s">
        <v>635</v>
      </c>
      <c r="D192" s="148" t="s">
        <v>659</v>
      </c>
      <c r="E192" s="145">
        <f>'ACCS 2022'!E55</f>
        <v>44593</v>
      </c>
      <c r="F192" s="145">
        <f>'ACCS 2022'!F55</f>
        <v>44651</v>
      </c>
    </row>
    <row r="193" spans="1:6" ht="50.25" customHeight="1" x14ac:dyDescent="0.2">
      <c r="A193" s="406" t="str">
        <f>'ACCS 2022'!C53</f>
        <v>Desarrollar las actividades programadas.</v>
      </c>
      <c r="B193" s="139" t="s">
        <v>1458</v>
      </c>
      <c r="C193" s="127" t="s">
        <v>474</v>
      </c>
      <c r="D193" s="148" t="s">
        <v>659</v>
      </c>
      <c r="E193" s="145">
        <f>'ACCS 2022'!E53</f>
        <v>44593</v>
      </c>
      <c r="F193" s="145">
        <f>'ACCS 2022'!F53</f>
        <v>44895</v>
      </c>
    </row>
    <row r="194" spans="1:6" ht="50.25" customHeight="1" x14ac:dyDescent="0.2">
      <c r="A194" s="407"/>
      <c r="B194" s="139" t="s">
        <v>1459</v>
      </c>
      <c r="C194" s="127" t="s">
        <v>846</v>
      </c>
      <c r="D194" s="148" t="s">
        <v>670</v>
      </c>
      <c r="E194" s="145">
        <f>'ACCS 2022'!E54</f>
        <v>44593</v>
      </c>
      <c r="F194" s="145">
        <f>'ACCS 2022'!F54</f>
        <v>44651</v>
      </c>
    </row>
    <row r="195" spans="1:6" ht="50.25" customHeight="1" x14ac:dyDescent="0.2">
      <c r="A195" s="407"/>
      <c r="B195" s="139" t="s">
        <v>1460</v>
      </c>
      <c r="C195" s="127" t="s">
        <v>474</v>
      </c>
      <c r="D195" s="148" t="s">
        <v>659</v>
      </c>
      <c r="E195" s="145">
        <f>'ACCS 2022'!E55</f>
        <v>44593</v>
      </c>
      <c r="F195" s="145">
        <f>'ACCS 2022'!F55</f>
        <v>44651</v>
      </c>
    </row>
    <row r="196" spans="1:6" ht="50.25" customHeight="1" x14ac:dyDescent="0.2">
      <c r="A196" s="408"/>
      <c r="B196" s="139" t="s">
        <v>1461</v>
      </c>
      <c r="C196" s="127" t="s">
        <v>846</v>
      </c>
      <c r="D196" s="148" t="s">
        <v>670</v>
      </c>
      <c r="E196" s="145">
        <f>'ACCS 2022'!E56</f>
        <v>44593</v>
      </c>
      <c r="F196" s="145">
        <f>'ACCS 2022'!F56</f>
        <v>44651</v>
      </c>
    </row>
    <row r="197" spans="1:6" ht="50.25" customHeight="1" x14ac:dyDescent="0.2">
      <c r="A197" s="406" t="str">
        <f>'ACCS 2022'!C54</f>
        <v>Revisar los inventarios de cada sede basados en la realidad.</v>
      </c>
      <c r="B197" s="139" t="s">
        <v>1462</v>
      </c>
      <c r="C197" s="127" t="s">
        <v>1478</v>
      </c>
      <c r="D197" s="148" t="s">
        <v>739</v>
      </c>
      <c r="E197" s="145">
        <f>'ACCS 2022'!E54</f>
        <v>44593</v>
      </c>
      <c r="F197" s="145">
        <f>'ACCS 2022'!F54</f>
        <v>44651</v>
      </c>
    </row>
    <row r="198" spans="1:6" ht="50.25" customHeight="1" x14ac:dyDescent="0.2">
      <c r="A198" s="407"/>
      <c r="B198" s="139" t="s">
        <v>1463</v>
      </c>
      <c r="C198" s="127" t="s">
        <v>1478</v>
      </c>
      <c r="D198" s="148" t="s">
        <v>739</v>
      </c>
      <c r="E198" s="145">
        <f>'ACCS 2022'!E55</f>
        <v>44593</v>
      </c>
      <c r="F198" s="145">
        <f>'ACCS 2022'!F55</f>
        <v>44651</v>
      </c>
    </row>
    <row r="199" spans="1:6" ht="50.25" customHeight="1" x14ac:dyDescent="0.2">
      <c r="A199" s="407"/>
      <c r="B199" s="139" t="s">
        <v>1464</v>
      </c>
      <c r="C199" s="127" t="s">
        <v>474</v>
      </c>
      <c r="D199" s="148" t="s">
        <v>659</v>
      </c>
      <c r="E199" s="145">
        <f>'ACCS 2022'!E56</f>
        <v>44593</v>
      </c>
      <c r="F199" s="145">
        <f>'ACCS 2022'!F56</f>
        <v>44651</v>
      </c>
    </row>
    <row r="200" spans="1:6" ht="50.25" customHeight="1" x14ac:dyDescent="0.2">
      <c r="A200" s="408"/>
      <c r="B200" s="139" t="s">
        <v>1465</v>
      </c>
      <c r="C200" s="127" t="s">
        <v>474</v>
      </c>
      <c r="D200" s="148" t="s">
        <v>659</v>
      </c>
      <c r="E200" s="145">
        <f>'ACCS 2022'!E57</f>
        <v>44593</v>
      </c>
      <c r="F200" s="145">
        <f>'ACCS 2022'!F57</f>
        <v>44651</v>
      </c>
    </row>
    <row r="201" spans="1:6" ht="50.25" customHeight="1" x14ac:dyDescent="0.2">
      <c r="A201" s="406" t="str">
        <f>'ACCS 2022'!C55</f>
        <v>Reorganizar los inventarios con base en la revisión.</v>
      </c>
      <c r="B201" s="139" t="s">
        <v>1466</v>
      </c>
      <c r="C201" s="127" t="s">
        <v>1478</v>
      </c>
      <c r="D201" s="148" t="s">
        <v>739</v>
      </c>
      <c r="E201" s="145">
        <f>'ACCS 2022'!E55</f>
        <v>44593</v>
      </c>
      <c r="F201" s="145">
        <f>'ACCS 2022'!F55</f>
        <v>44651</v>
      </c>
    </row>
    <row r="202" spans="1:6" ht="50.25" customHeight="1" x14ac:dyDescent="0.2">
      <c r="A202" s="407"/>
      <c r="B202" s="139" t="s">
        <v>1468</v>
      </c>
      <c r="C202" s="158" t="s">
        <v>474</v>
      </c>
      <c r="D202" s="148" t="s">
        <v>659</v>
      </c>
      <c r="E202" s="145">
        <f>'ACCS 2022'!E56</f>
        <v>44593</v>
      </c>
      <c r="F202" s="145">
        <f>'ACCS 2022'!F56</f>
        <v>44651</v>
      </c>
    </row>
    <row r="203" spans="1:6" ht="50.25" customHeight="1" x14ac:dyDescent="0.2">
      <c r="A203" s="407"/>
      <c r="B203" s="139" t="s">
        <v>1467</v>
      </c>
      <c r="C203" s="127" t="s">
        <v>1478</v>
      </c>
      <c r="D203" s="148" t="s">
        <v>739</v>
      </c>
      <c r="E203" s="145">
        <f>'ACCS 2022'!E57</f>
        <v>44593</v>
      </c>
      <c r="F203" s="145">
        <f>'ACCS 2022'!F57</f>
        <v>44651</v>
      </c>
    </row>
    <row r="204" spans="1:6" ht="50.25" customHeight="1" x14ac:dyDescent="0.2">
      <c r="A204" s="408"/>
      <c r="B204" s="139" t="s">
        <v>1469</v>
      </c>
      <c r="C204" s="127" t="s">
        <v>1478</v>
      </c>
      <c r="D204" s="148" t="s">
        <v>739</v>
      </c>
      <c r="E204" s="145">
        <f>'ACCS 2022'!E58</f>
        <v>44593</v>
      </c>
      <c r="F204" s="145">
        <f>'ACCS 2022'!F58</f>
        <v>44651</v>
      </c>
    </row>
    <row r="205" spans="1:6" ht="50.25" customHeight="1" x14ac:dyDescent="0.2">
      <c r="A205" s="406" t="str">
        <f>'ACCS 2022'!C56</f>
        <v>Estructurar el plan de consecusión de los elementos que se necesitan para el mejoramiento.</v>
      </c>
      <c r="B205" s="139" t="s">
        <v>1479</v>
      </c>
      <c r="C205" s="127" t="s">
        <v>803</v>
      </c>
      <c r="D205" s="148" t="s">
        <v>739</v>
      </c>
      <c r="E205" s="145">
        <f>'ACCS 2022'!E56</f>
        <v>44593</v>
      </c>
      <c r="F205" s="145">
        <f>'ACCS 2022'!F56</f>
        <v>44651</v>
      </c>
    </row>
    <row r="206" spans="1:6" ht="50.25" customHeight="1" x14ac:dyDescent="0.2">
      <c r="A206" s="407"/>
      <c r="B206" s="139" t="s">
        <v>1277</v>
      </c>
      <c r="C206" s="127" t="s">
        <v>803</v>
      </c>
      <c r="D206" s="148" t="s">
        <v>739</v>
      </c>
      <c r="E206" s="145">
        <f>'ACCS 2022'!E57</f>
        <v>44593</v>
      </c>
      <c r="F206" s="145">
        <f>'ACCS 2022'!F57</f>
        <v>44651</v>
      </c>
    </row>
    <row r="207" spans="1:6" ht="50.25" customHeight="1" x14ac:dyDescent="0.2">
      <c r="A207" s="407"/>
      <c r="B207" s="139" t="s">
        <v>1480</v>
      </c>
      <c r="C207" s="127" t="s">
        <v>803</v>
      </c>
      <c r="D207" s="148" t="s">
        <v>739</v>
      </c>
      <c r="E207" s="145">
        <f>'ACCS 2022'!E58</f>
        <v>44593</v>
      </c>
      <c r="F207" s="145">
        <f>'ACCS 2022'!F58</f>
        <v>44651</v>
      </c>
    </row>
    <row r="208" spans="1:6" ht="50.25" customHeight="1" x14ac:dyDescent="0.2">
      <c r="A208" s="408"/>
      <c r="B208" s="139" t="s">
        <v>1481</v>
      </c>
      <c r="C208" s="127" t="s">
        <v>803</v>
      </c>
      <c r="D208" s="148" t="s">
        <v>739</v>
      </c>
      <c r="E208" s="145">
        <f>'ACCS 2022'!E59</f>
        <v>44593</v>
      </c>
      <c r="F208" s="145">
        <f>'ACCS 2022'!F59</f>
        <v>44651</v>
      </c>
    </row>
    <row r="209" spans="1:6" ht="50.25" customHeight="1" x14ac:dyDescent="0.2">
      <c r="A209" s="406" t="str">
        <f>'ACCS 2022'!C57</f>
        <v>Evaluar el proceso desarrollado.</v>
      </c>
      <c r="B209" s="139" t="s">
        <v>1482</v>
      </c>
      <c r="C209" s="127" t="s">
        <v>803</v>
      </c>
      <c r="D209" s="148" t="s">
        <v>739</v>
      </c>
      <c r="E209" s="145">
        <f>'ACCS 2022'!E57</f>
        <v>44593</v>
      </c>
      <c r="F209" s="145">
        <f>'ACCS 2022'!F57</f>
        <v>44651</v>
      </c>
    </row>
    <row r="210" spans="1:6" ht="50.25" customHeight="1" x14ac:dyDescent="0.2">
      <c r="A210" s="407"/>
      <c r="B210" s="139" t="s">
        <v>1483</v>
      </c>
      <c r="C210" s="127" t="s">
        <v>803</v>
      </c>
      <c r="D210" s="148" t="s">
        <v>739</v>
      </c>
      <c r="E210" s="145">
        <f>'ACCS 2022'!E58</f>
        <v>44593</v>
      </c>
      <c r="F210" s="145">
        <f>'ACCS 2022'!F58</f>
        <v>44651</v>
      </c>
    </row>
    <row r="211" spans="1:6" ht="50.25" customHeight="1" x14ac:dyDescent="0.2">
      <c r="A211" s="407"/>
      <c r="B211" s="139" t="s">
        <v>1484</v>
      </c>
      <c r="C211" s="127" t="s">
        <v>803</v>
      </c>
      <c r="D211" s="148" t="s">
        <v>739</v>
      </c>
      <c r="E211" s="145">
        <f>'ACCS 2022'!E59</f>
        <v>44593</v>
      </c>
      <c r="F211" s="145">
        <f>'ACCS 2022'!F59</f>
        <v>44651</v>
      </c>
    </row>
    <row r="212" spans="1:6" ht="50.25" customHeight="1" x14ac:dyDescent="0.2">
      <c r="A212" s="408"/>
      <c r="B212" s="139" t="s">
        <v>1580</v>
      </c>
      <c r="C212" s="127" t="s">
        <v>803</v>
      </c>
      <c r="D212" s="148" t="s">
        <v>739</v>
      </c>
      <c r="E212" s="145">
        <f>'ACCS 2022'!E60</f>
        <v>44593</v>
      </c>
      <c r="F212" s="145">
        <f>'ACCS 2022'!F60</f>
        <v>44895</v>
      </c>
    </row>
    <row r="213" spans="1:6" ht="50.25" customHeight="1" x14ac:dyDescent="0.2">
      <c r="A213" s="406" t="str">
        <f>'ACCS 2022'!C58</f>
        <v>Revisar la información de las necesidades del colegio.</v>
      </c>
      <c r="B213" s="139" t="s">
        <v>1485</v>
      </c>
      <c r="C213" s="127" t="s">
        <v>803</v>
      </c>
      <c r="D213" s="148" t="s">
        <v>739</v>
      </c>
      <c r="E213" s="145">
        <f>'ACCS 2022'!E58</f>
        <v>44593</v>
      </c>
      <c r="F213" s="145">
        <f>'ACCS 2022'!F58</f>
        <v>44651</v>
      </c>
    </row>
    <row r="214" spans="1:6" ht="50.25" customHeight="1" x14ac:dyDescent="0.2">
      <c r="A214" s="407"/>
      <c r="B214" s="139" t="s">
        <v>1486</v>
      </c>
      <c r="C214" s="127" t="s">
        <v>803</v>
      </c>
      <c r="D214" s="148" t="s">
        <v>739</v>
      </c>
      <c r="E214" s="145">
        <f>'ACCS 2022'!E59</f>
        <v>44593</v>
      </c>
      <c r="F214" s="145">
        <f>'ACCS 2022'!F59</f>
        <v>44651</v>
      </c>
    </row>
    <row r="215" spans="1:6" ht="50.25" customHeight="1" x14ac:dyDescent="0.2">
      <c r="A215" s="407"/>
      <c r="B215" s="139" t="s">
        <v>1487</v>
      </c>
      <c r="C215" s="127" t="s">
        <v>803</v>
      </c>
      <c r="D215" s="148" t="s">
        <v>739</v>
      </c>
      <c r="E215" s="145">
        <f>'ACCS 2022'!E60</f>
        <v>44593</v>
      </c>
      <c r="F215" s="145">
        <f>'ACCS 2022'!F60</f>
        <v>44895</v>
      </c>
    </row>
    <row r="216" spans="1:6" ht="50.25" customHeight="1" x14ac:dyDescent="0.2">
      <c r="A216" s="408"/>
      <c r="B216" s="139" t="s">
        <v>1488</v>
      </c>
      <c r="C216" s="127" t="s">
        <v>803</v>
      </c>
      <c r="D216" s="148" t="s">
        <v>739</v>
      </c>
      <c r="E216" s="145">
        <f>'ACCS 2022'!E61</f>
        <v>44593</v>
      </c>
      <c r="F216" s="145">
        <f>'ACCS 2022'!F61</f>
        <v>44895</v>
      </c>
    </row>
    <row r="217" spans="1:6" ht="50.25" customHeight="1" x14ac:dyDescent="0.2">
      <c r="A217" s="406" t="str">
        <f>'ACCS 2022'!C59</f>
        <v>Identificar las entidades de apoyo establecido.</v>
      </c>
      <c r="B217" s="139" t="s">
        <v>1489</v>
      </c>
      <c r="C217" s="127" t="s">
        <v>803</v>
      </c>
      <c r="D217" s="148" t="s">
        <v>739</v>
      </c>
      <c r="E217" s="145">
        <f>'ACCS 2022'!E59</f>
        <v>44593</v>
      </c>
      <c r="F217" s="145">
        <f>'ACCS 2022'!F59</f>
        <v>44651</v>
      </c>
    </row>
    <row r="218" spans="1:6" ht="50.25" customHeight="1" x14ac:dyDescent="0.2">
      <c r="A218" s="407"/>
      <c r="B218" s="139" t="s">
        <v>1490</v>
      </c>
      <c r="C218" s="127" t="s">
        <v>803</v>
      </c>
      <c r="D218" s="148" t="s">
        <v>739</v>
      </c>
      <c r="E218" s="145">
        <f>'ACCS 2022'!E60</f>
        <v>44593</v>
      </c>
      <c r="F218" s="145">
        <f>'ACCS 2022'!F60</f>
        <v>44895</v>
      </c>
    </row>
    <row r="219" spans="1:6" ht="50.25" customHeight="1" x14ac:dyDescent="0.2">
      <c r="A219" s="407"/>
      <c r="B219" s="139" t="s">
        <v>1491</v>
      </c>
      <c r="C219" s="127" t="s">
        <v>803</v>
      </c>
      <c r="D219" s="148" t="s">
        <v>739</v>
      </c>
      <c r="E219" s="145">
        <f>'ACCS 2022'!E61</f>
        <v>44593</v>
      </c>
      <c r="F219" s="145">
        <f>'ACCS 2022'!F61</f>
        <v>44895</v>
      </c>
    </row>
    <row r="220" spans="1:6" ht="50.25" customHeight="1" x14ac:dyDescent="0.2">
      <c r="A220" s="408"/>
      <c r="B220" s="139" t="s">
        <v>1492</v>
      </c>
      <c r="C220" s="127" t="s">
        <v>803</v>
      </c>
      <c r="D220" s="148" t="s">
        <v>739</v>
      </c>
      <c r="E220" s="145">
        <f>'ACCS 2022'!E62</f>
        <v>44652</v>
      </c>
      <c r="F220" s="145">
        <f>'ACCS 2022'!F62</f>
        <v>44895</v>
      </c>
    </row>
    <row r="221" spans="1:6" ht="50.25" customHeight="1" x14ac:dyDescent="0.2">
      <c r="A221" s="406" t="str">
        <f>'ACCS 2022'!C60</f>
        <v>Visitar a las entidades de apoyo establecidas .</v>
      </c>
      <c r="B221" s="139" t="s">
        <v>1582</v>
      </c>
      <c r="C221" s="127" t="s">
        <v>803</v>
      </c>
      <c r="D221" s="148" t="s">
        <v>739</v>
      </c>
      <c r="E221" s="145">
        <f>'ACCS 2022'!E60</f>
        <v>44593</v>
      </c>
      <c r="F221" s="145">
        <f>'ACCS 2022'!F60</f>
        <v>44895</v>
      </c>
    </row>
    <row r="222" spans="1:6" ht="50.25" customHeight="1" x14ac:dyDescent="0.2">
      <c r="A222" s="407"/>
      <c r="B222" s="139" t="s">
        <v>1581</v>
      </c>
      <c r="C222" s="127" t="s">
        <v>803</v>
      </c>
      <c r="D222" s="148" t="s">
        <v>739</v>
      </c>
      <c r="E222" s="145">
        <f>'ACCS 2022'!E61</f>
        <v>44593</v>
      </c>
      <c r="F222" s="145">
        <f>'ACCS 2022'!F61</f>
        <v>44895</v>
      </c>
    </row>
    <row r="223" spans="1:6" ht="50.25" customHeight="1" x14ac:dyDescent="0.2">
      <c r="A223" s="407"/>
      <c r="B223" s="139" t="s">
        <v>1493</v>
      </c>
      <c r="C223" s="127" t="s">
        <v>803</v>
      </c>
      <c r="D223" s="148" t="s">
        <v>739</v>
      </c>
      <c r="E223" s="145">
        <f>'ACCS 2022'!E62</f>
        <v>44652</v>
      </c>
      <c r="F223" s="145">
        <f>'ACCS 2022'!F62</f>
        <v>44895</v>
      </c>
    </row>
    <row r="224" spans="1:6" ht="50.25" customHeight="1" x14ac:dyDescent="0.2">
      <c r="A224" s="408"/>
      <c r="B224" s="139" t="s">
        <v>1494</v>
      </c>
      <c r="C224" s="127" t="s">
        <v>803</v>
      </c>
      <c r="D224" s="148" t="s">
        <v>739</v>
      </c>
      <c r="E224" s="145">
        <f>'ACCS 2022'!E63</f>
        <v>44652</v>
      </c>
      <c r="F224" s="145">
        <f>'ACCS 2022'!F63</f>
        <v>44895</v>
      </c>
    </row>
    <row r="225" spans="1:6" ht="50.25" customHeight="1" x14ac:dyDescent="0.2">
      <c r="A225" s="406" t="str">
        <f>'ACCS 2022'!C61</f>
        <v>Evaluar el proceso ejecutado.</v>
      </c>
      <c r="B225" s="139" t="s">
        <v>1583</v>
      </c>
      <c r="C225" s="127" t="s">
        <v>803</v>
      </c>
      <c r="D225" s="148" t="s">
        <v>739</v>
      </c>
      <c r="E225" s="145">
        <f>'ACCS 2022'!E61</f>
        <v>44593</v>
      </c>
      <c r="F225" s="145">
        <f>'ACCS 2022'!F61</f>
        <v>44895</v>
      </c>
    </row>
    <row r="226" spans="1:6" ht="50.25" customHeight="1" x14ac:dyDescent="0.2">
      <c r="A226" s="407"/>
      <c r="B226" s="139" t="s">
        <v>1495</v>
      </c>
      <c r="C226" s="127" t="s">
        <v>803</v>
      </c>
      <c r="D226" s="148" t="s">
        <v>739</v>
      </c>
      <c r="E226" s="145">
        <f>'ACCS 2022'!E62</f>
        <v>44652</v>
      </c>
      <c r="F226" s="145">
        <f>'ACCS 2022'!F62</f>
        <v>44895</v>
      </c>
    </row>
    <row r="227" spans="1:6" ht="50.25" customHeight="1" x14ac:dyDescent="0.2">
      <c r="A227" s="407"/>
      <c r="B227" s="139" t="s">
        <v>1496</v>
      </c>
      <c r="C227" s="127" t="s">
        <v>803</v>
      </c>
      <c r="D227" s="148" t="s">
        <v>739</v>
      </c>
      <c r="E227" s="145">
        <f>'ACCS 2022'!E63</f>
        <v>44652</v>
      </c>
      <c r="F227" s="145">
        <f>'ACCS 2022'!F63</f>
        <v>44895</v>
      </c>
    </row>
    <row r="228" spans="1:6" ht="50.25" customHeight="1" x14ac:dyDescent="0.2">
      <c r="A228" s="408"/>
      <c r="B228" s="139" t="s">
        <v>1497</v>
      </c>
      <c r="C228" s="127" t="s">
        <v>803</v>
      </c>
      <c r="D228" s="148" t="s">
        <v>739</v>
      </c>
      <c r="E228" s="145">
        <f>'ACCS 2022'!E64</f>
        <v>44652</v>
      </c>
      <c r="F228" s="145">
        <f>'ACCS 2022'!F64</f>
        <v>44895</v>
      </c>
    </row>
    <row r="229" spans="1:6" ht="50.25" customHeight="1" x14ac:dyDescent="0.2">
      <c r="A229" s="406" t="str">
        <f>'ACCS 2022'!C62</f>
        <v>Reunir al Comité de Evaluación.</v>
      </c>
      <c r="B229" s="139" t="s">
        <v>1498</v>
      </c>
      <c r="C229" s="127" t="s">
        <v>1470</v>
      </c>
      <c r="D229" s="148" t="s">
        <v>1255</v>
      </c>
      <c r="E229" s="145">
        <f>'ACCS 2022'!E62</f>
        <v>44652</v>
      </c>
      <c r="F229" s="145">
        <f>'ACCS 2022'!F62</f>
        <v>44895</v>
      </c>
    </row>
    <row r="230" spans="1:6" ht="50.25" customHeight="1" x14ac:dyDescent="0.2">
      <c r="A230" s="407"/>
      <c r="B230" s="139" t="s">
        <v>1499</v>
      </c>
      <c r="C230" s="127" t="s">
        <v>1470</v>
      </c>
      <c r="D230" s="148" t="s">
        <v>1255</v>
      </c>
      <c r="E230" s="145">
        <f>'ACCS 2022'!E63</f>
        <v>44652</v>
      </c>
      <c r="F230" s="145">
        <f>'ACCS 2022'!F63</f>
        <v>44895</v>
      </c>
    </row>
    <row r="231" spans="1:6" ht="50.25" customHeight="1" x14ac:dyDescent="0.2">
      <c r="A231" s="407"/>
      <c r="B231" s="139" t="s">
        <v>1501</v>
      </c>
      <c r="C231" s="127" t="s">
        <v>1470</v>
      </c>
      <c r="D231" s="148" t="s">
        <v>1255</v>
      </c>
      <c r="E231" s="145">
        <f>'ACCS 2022'!E64</f>
        <v>44652</v>
      </c>
      <c r="F231" s="145">
        <f>'ACCS 2022'!F64</f>
        <v>44895</v>
      </c>
    </row>
    <row r="232" spans="1:6" ht="50.25" customHeight="1" x14ac:dyDescent="0.2">
      <c r="A232" s="408"/>
      <c r="B232" s="139" t="s">
        <v>1500</v>
      </c>
      <c r="C232" s="127" t="s">
        <v>1584</v>
      </c>
      <c r="D232" s="148" t="s">
        <v>1255</v>
      </c>
      <c r="E232" s="145">
        <f>'ACCS 2022'!E65</f>
        <v>44652</v>
      </c>
      <c r="F232" s="145">
        <f>'ACCS 2022'!F65</f>
        <v>44895</v>
      </c>
    </row>
    <row r="233" spans="1:6" ht="50.25" customHeight="1" x14ac:dyDescent="0.2">
      <c r="A233" s="406" t="str">
        <f>'ACCS 2022'!C63</f>
        <v>Identificar los estudiantes con bajo rendimiento académico.</v>
      </c>
      <c r="B233" s="139" t="s">
        <v>1502</v>
      </c>
      <c r="C233" s="127" t="s">
        <v>1584</v>
      </c>
      <c r="D233" s="148" t="s">
        <v>1255</v>
      </c>
      <c r="E233" s="145">
        <f>'ACCS 2022'!E63</f>
        <v>44652</v>
      </c>
      <c r="F233" s="145">
        <f>'ACCS 2022'!F63</f>
        <v>44895</v>
      </c>
    </row>
    <row r="234" spans="1:6" ht="50.25" customHeight="1" x14ac:dyDescent="0.2">
      <c r="A234" s="407"/>
      <c r="B234" s="139" t="s">
        <v>1504</v>
      </c>
      <c r="C234" s="127" t="s">
        <v>1584</v>
      </c>
      <c r="D234" s="148" t="s">
        <v>1255</v>
      </c>
      <c r="E234" s="145">
        <f>'ACCS 2022'!E64</f>
        <v>44652</v>
      </c>
      <c r="F234" s="145">
        <f>'ACCS 2022'!F64</f>
        <v>44895</v>
      </c>
    </row>
    <row r="235" spans="1:6" ht="50.25" customHeight="1" x14ac:dyDescent="0.2">
      <c r="A235" s="407"/>
      <c r="B235" s="139" t="s">
        <v>1508</v>
      </c>
      <c r="C235" s="127" t="s">
        <v>1584</v>
      </c>
      <c r="D235" s="148" t="s">
        <v>1255</v>
      </c>
      <c r="E235" s="145">
        <f>'ACCS 2022'!E65</f>
        <v>44652</v>
      </c>
      <c r="F235" s="145">
        <f>'ACCS 2022'!F65</f>
        <v>44895</v>
      </c>
    </row>
    <row r="236" spans="1:6" ht="50.25" customHeight="1" x14ac:dyDescent="0.2">
      <c r="A236" s="408"/>
      <c r="B236" s="139" t="s">
        <v>1505</v>
      </c>
      <c r="C236" s="127" t="s">
        <v>1584</v>
      </c>
      <c r="D236" s="148" t="s">
        <v>1255</v>
      </c>
      <c r="E236" s="145">
        <f>'ACCS 2022'!E66</f>
        <v>44652</v>
      </c>
      <c r="F236" s="145">
        <f>'ACCS 2022'!F66</f>
        <v>44895</v>
      </c>
    </row>
    <row r="237" spans="1:6" ht="50.25" customHeight="1" x14ac:dyDescent="0.2">
      <c r="A237" s="406" t="str">
        <f>'ACCS 2022'!C64</f>
        <v>Establecer contacto con los padres de familia de los estudiantes que presentan dificultades.</v>
      </c>
      <c r="B237" s="139" t="s">
        <v>1503</v>
      </c>
      <c r="C237" s="127" t="s">
        <v>646</v>
      </c>
      <c r="D237" s="148" t="s">
        <v>659</v>
      </c>
      <c r="E237" s="145">
        <f>'ACCS 2022'!E64</f>
        <v>44652</v>
      </c>
      <c r="F237" s="145">
        <f>'ACCS 2022'!F64</f>
        <v>44895</v>
      </c>
    </row>
    <row r="238" spans="1:6" ht="50.25" customHeight="1" x14ac:dyDescent="0.2">
      <c r="A238" s="407"/>
      <c r="B238" s="139" t="s">
        <v>1506</v>
      </c>
      <c r="C238" s="127" t="s">
        <v>1470</v>
      </c>
      <c r="D238" s="148" t="s">
        <v>1255</v>
      </c>
      <c r="E238" s="145">
        <f>'ACCS 2022'!E65</f>
        <v>44652</v>
      </c>
      <c r="F238" s="145">
        <f>'ACCS 2022'!F65</f>
        <v>44895</v>
      </c>
    </row>
    <row r="239" spans="1:6" ht="50.25" customHeight="1" x14ac:dyDescent="0.2">
      <c r="A239" s="407"/>
      <c r="B239" s="139" t="s">
        <v>1507</v>
      </c>
      <c r="C239" s="127" t="s">
        <v>1584</v>
      </c>
      <c r="D239" s="148" t="s">
        <v>1255</v>
      </c>
      <c r="E239" s="145">
        <f>'ACCS 2022'!E66</f>
        <v>44652</v>
      </c>
      <c r="F239" s="145">
        <f>'ACCS 2022'!F66</f>
        <v>44895</v>
      </c>
    </row>
    <row r="240" spans="1:6" ht="50.25" customHeight="1" x14ac:dyDescent="0.2">
      <c r="A240" s="408"/>
      <c r="B240" s="139" t="s">
        <v>1509</v>
      </c>
      <c r="C240" s="127" t="s">
        <v>1584</v>
      </c>
      <c r="D240" s="148" t="s">
        <v>1255</v>
      </c>
      <c r="E240" s="145">
        <f>'ACCS 2022'!E67</f>
        <v>44652</v>
      </c>
      <c r="F240" s="145">
        <f>'ACCS 2022'!F67</f>
        <v>44895</v>
      </c>
    </row>
    <row r="241" spans="1:6" ht="50.25" customHeight="1" x14ac:dyDescent="0.2">
      <c r="A241" s="406" t="str">
        <f>'ACCS 2022'!C65</f>
        <v>Organizar el plan de acompañamiento con la ayuda de los padres de familia.</v>
      </c>
      <c r="B241" s="139" t="s">
        <v>1585</v>
      </c>
      <c r="C241" s="127" t="s">
        <v>1584</v>
      </c>
      <c r="D241" s="148" t="s">
        <v>1255</v>
      </c>
      <c r="E241" s="145">
        <f>'ACCS 2022'!E65</f>
        <v>44652</v>
      </c>
      <c r="F241" s="145">
        <f>'ACCS 2022'!F65</f>
        <v>44895</v>
      </c>
    </row>
    <row r="242" spans="1:6" ht="50.25" customHeight="1" x14ac:dyDescent="0.2">
      <c r="A242" s="407"/>
      <c r="B242" s="139" t="s">
        <v>1511</v>
      </c>
      <c r="C242" s="127" t="s">
        <v>1584</v>
      </c>
      <c r="D242" s="148" t="s">
        <v>1255</v>
      </c>
      <c r="E242" s="145">
        <f>'ACCS 2022'!E66</f>
        <v>44652</v>
      </c>
      <c r="F242" s="145">
        <f>'ACCS 2022'!F66</f>
        <v>44895</v>
      </c>
    </row>
    <row r="243" spans="1:6" ht="50.25" customHeight="1" x14ac:dyDescent="0.2">
      <c r="A243" s="407"/>
      <c r="B243" s="139" t="s">
        <v>1510</v>
      </c>
      <c r="C243" s="127" t="s">
        <v>1584</v>
      </c>
      <c r="D243" s="148" t="s">
        <v>1255</v>
      </c>
      <c r="E243" s="145">
        <f>'ACCS 2022'!E67</f>
        <v>44652</v>
      </c>
      <c r="F243" s="145">
        <f>'ACCS 2022'!F67</f>
        <v>44895</v>
      </c>
    </row>
    <row r="244" spans="1:6" ht="50.25" customHeight="1" x14ac:dyDescent="0.2">
      <c r="A244" s="408"/>
      <c r="B244" s="139" t="s">
        <v>1512</v>
      </c>
      <c r="C244" s="127" t="s">
        <v>1584</v>
      </c>
      <c r="D244" s="148" t="s">
        <v>1255</v>
      </c>
      <c r="E244" s="145">
        <f>'ACCS 2022'!E68</f>
        <v>44652</v>
      </c>
      <c r="F244" s="145">
        <f>'ACCS 2022'!F68</f>
        <v>44895</v>
      </c>
    </row>
    <row r="245" spans="1:6" ht="50.25" customHeight="1" x14ac:dyDescent="0.2">
      <c r="A245" s="406" t="str">
        <f>'ACCS 2022'!C66</f>
        <v>Planear las estrategias de intervención y mejoramiento para estudiantes priorizados.</v>
      </c>
      <c r="B245" s="139" t="s">
        <v>1514</v>
      </c>
      <c r="C245" s="127" t="s">
        <v>1470</v>
      </c>
      <c r="D245" s="148" t="s">
        <v>1255</v>
      </c>
      <c r="E245" s="145">
        <f>'ACCS 2022'!E66</f>
        <v>44652</v>
      </c>
      <c r="F245" s="145">
        <f>'ACCS 2022'!F66</f>
        <v>44895</v>
      </c>
    </row>
    <row r="246" spans="1:6" ht="50.25" customHeight="1" x14ac:dyDescent="0.2">
      <c r="A246" s="407"/>
      <c r="B246" s="139" t="s">
        <v>1515</v>
      </c>
      <c r="C246" s="127" t="s">
        <v>1586</v>
      </c>
      <c r="D246" s="148" t="s">
        <v>1255</v>
      </c>
      <c r="E246" s="145">
        <f>'ACCS 2022'!E67</f>
        <v>44652</v>
      </c>
      <c r="F246" s="145">
        <f>'ACCS 2022'!F67</f>
        <v>44895</v>
      </c>
    </row>
    <row r="247" spans="1:6" ht="50.25" customHeight="1" x14ac:dyDescent="0.2">
      <c r="A247" s="407"/>
      <c r="B247" s="139" t="s">
        <v>1516</v>
      </c>
      <c r="C247" s="127" t="s">
        <v>1587</v>
      </c>
      <c r="D247" s="148" t="s">
        <v>1255</v>
      </c>
      <c r="E247" s="145">
        <f>'ACCS 2022'!E68</f>
        <v>44652</v>
      </c>
      <c r="F247" s="145">
        <f>'ACCS 2022'!F68</f>
        <v>44895</v>
      </c>
    </row>
    <row r="248" spans="1:6" ht="50.25" customHeight="1" x14ac:dyDescent="0.2">
      <c r="A248" s="408"/>
      <c r="B248" s="139" t="s">
        <v>1513</v>
      </c>
      <c r="C248" s="127" t="s">
        <v>1584</v>
      </c>
      <c r="D248" s="148" t="s">
        <v>1255</v>
      </c>
      <c r="E248" s="145">
        <f>'ACCS 2022'!E69</f>
        <v>44652</v>
      </c>
      <c r="F248" s="145">
        <f>'ACCS 2022'!F69</f>
        <v>44895</v>
      </c>
    </row>
    <row r="249" spans="1:6" ht="50.25" customHeight="1" x14ac:dyDescent="0.2">
      <c r="A249" s="406" t="str">
        <f>'ACCS 2022'!C67</f>
        <v>Reunir a los docentes, padres de familia y estudiantes priorizados.</v>
      </c>
      <c r="B249" s="139" t="s">
        <v>1517</v>
      </c>
      <c r="C249" s="127" t="s">
        <v>1584</v>
      </c>
      <c r="D249" s="148" t="s">
        <v>1255</v>
      </c>
      <c r="E249" s="145">
        <f>'ACCS 2022'!E67</f>
        <v>44652</v>
      </c>
      <c r="F249" s="145">
        <f>'ACCS 2022'!F67</f>
        <v>44895</v>
      </c>
    </row>
    <row r="250" spans="1:6" ht="50.25" customHeight="1" x14ac:dyDescent="0.2">
      <c r="A250" s="407"/>
      <c r="B250" s="139" t="s">
        <v>1518</v>
      </c>
      <c r="C250" s="127" t="s">
        <v>1584</v>
      </c>
      <c r="D250" s="148" t="s">
        <v>1255</v>
      </c>
      <c r="E250" s="145">
        <f>'ACCS 2022'!E68</f>
        <v>44652</v>
      </c>
      <c r="F250" s="145">
        <f>'ACCS 2022'!F68</f>
        <v>44895</v>
      </c>
    </row>
    <row r="251" spans="1:6" ht="50.25" customHeight="1" x14ac:dyDescent="0.2">
      <c r="A251" s="407"/>
      <c r="B251" s="139" t="s">
        <v>1519</v>
      </c>
      <c r="C251" s="127" t="s">
        <v>1584</v>
      </c>
      <c r="D251" s="148" t="s">
        <v>1255</v>
      </c>
      <c r="E251" s="145">
        <f>'ACCS 2022'!E69</f>
        <v>44652</v>
      </c>
      <c r="F251" s="145">
        <f>'ACCS 2022'!F69</f>
        <v>44895</v>
      </c>
    </row>
    <row r="252" spans="1:6" ht="50.25" customHeight="1" x14ac:dyDescent="0.2">
      <c r="A252" s="408"/>
      <c r="B252" s="139" t="s">
        <v>1520</v>
      </c>
      <c r="C252" s="127" t="s">
        <v>1584</v>
      </c>
      <c r="D252" s="148" t="s">
        <v>1255</v>
      </c>
      <c r="E252" s="145">
        <f>'ACCS 2022'!E70</f>
        <v>44572</v>
      </c>
      <c r="F252" s="145">
        <f>'ACCS 2022'!F70</f>
        <v>44651</v>
      </c>
    </row>
    <row r="253" spans="1:6" ht="50.25" customHeight="1" x14ac:dyDescent="0.2">
      <c r="A253" s="406" t="str">
        <f>'ACCS 2022'!C68</f>
        <v>Aplicar las estrategias programadas.</v>
      </c>
      <c r="B253" s="139" t="s">
        <v>1522</v>
      </c>
      <c r="C253" s="127" t="s">
        <v>1584</v>
      </c>
      <c r="D253" s="148" t="s">
        <v>1255</v>
      </c>
      <c r="E253" s="145">
        <f>'ACCS 2022'!E68</f>
        <v>44652</v>
      </c>
      <c r="F253" s="145">
        <f>'ACCS 2022'!F68</f>
        <v>44895</v>
      </c>
    </row>
    <row r="254" spans="1:6" ht="50.25" customHeight="1" x14ac:dyDescent="0.2">
      <c r="A254" s="407"/>
      <c r="B254" s="139" t="s">
        <v>1521</v>
      </c>
      <c r="C254" s="127" t="s">
        <v>474</v>
      </c>
      <c r="D254" s="148" t="s">
        <v>659</v>
      </c>
      <c r="E254" s="145">
        <f>'ACCS 2022'!E69</f>
        <v>44652</v>
      </c>
      <c r="F254" s="145">
        <f>'ACCS 2022'!F69</f>
        <v>44895</v>
      </c>
    </row>
    <row r="255" spans="1:6" ht="50.25" customHeight="1" x14ac:dyDescent="0.2">
      <c r="A255" s="407"/>
      <c r="B255" s="139" t="s">
        <v>1588</v>
      </c>
      <c r="C255" s="127" t="s">
        <v>1586</v>
      </c>
      <c r="D255" s="148" t="s">
        <v>1255</v>
      </c>
      <c r="E255" s="145">
        <f>'ACCS 2022'!E70</f>
        <v>44572</v>
      </c>
      <c r="F255" s="145">
        <f>'ACCS 2022'!F70</f>
        <v>44651</v>
      </c>
    </row>
    <row r="256" spans="1:6" ht="50.25" customHeight="1" x14ac:dyDescent="0.2">
      <c r="A256" s="408"/>
      <c r="B256" s="139" t="s">
        <v>1523</v>
      </c>
      <c r="C256" s="127" t="s">
        <v>1587</v>
      </c>
      <c r="D256" s="148" t="s">
        <v>1255</v>
      </c>
      <c r="E256" s="145">
        <f>'ACCS 2022'!E71</f>
        <v>44572</v>
      </c>
      <c r="F256" s="145">
        <f>'ACCS 2022'!F71</f>
        <v>44651</v>
      </c>
    </row>
    <row r="257" spans="1:6" ht="50.25" customHeight="1" x14ac:dyDescent="0.2">
      <c r="A257" s="406" t="str">
        <f>'ACCS 2022'!C69</f>
        <v>Evaluar el impacto de las actividades desarrolladas.</v>
      </c>
      <c r="B257" s="139" t="s">
        <v>1524</v>
      </c>
      <c r="C257" s="127" t="s">
        <v>803</v>
      </c>
      <c r="D257" s="146" t="s">
        <v>739</v>
      </c>
      <c r="E257" s="145">
        <f>'ACCS 2022'!E69</f>
        <v>44652</v>
      </c>
      <c r="F257" s="145">
        <f>'ACCS 2022'!F69</f>
        <v>44895</v>
      </c>
    </row>
    <row r="258" spans="1:6" ht="50.25" customHeight="1" x14ac:dyDescent="0.2">
      <c r="A258" s="407"/>
      <c r="B258" s="139" t="s">
        <v>1525</v>
      </c>
      <c r="C258" s="127" t="s">
        <v>803</v>
      </c>
      <c r="D258" s="146" t="s">
        <v>739</v>
      </c>
      <c r="E258" s="145">
        <v>44652</v>
      </c>
      <c r="F258" s="145">
        <v>44895</v>
      </c>
    </row>
    <row r="259" spans="1:6" ht="50.25" customHeight="1" x14ac:dyDescent="0.2">
      <c r="A259" s="407"/>
      <c r="B259" s="139" t="s">
        <v>1526</v>
      </c>
      <c r="C259" s="127" t="s">
        <v>803</v>
      </c>
      <c r="D259" s="146" t="s">
        <v>739</v>
      </c>
      <c r="E259" s="145">
        <v>44652</v>
      </c>
      <c r="F259" s="145">
        <v>44895</v>
      </c>
    </row>
    <row r="260" spans="1:6" ht="50.25" customHeight="1" x14ac:dyDescent="0.2">
      <c r="A260" s="408"/>
      <c r="B260" s="139" t="s">
        <v>1527</v>
      </c>
      <c r="C260" s="127" t="s">
        <v>803</v>
      </c>
      <c r="D260" s="146" t="s">
        <v>739</v>
      </c>
      <c r="E260" s="145">
        <v>44652</v>
      </c>
      <c r="F260" s="145">
        <v>44895</v>
      </c>
    </row>
    <row r="261" spans="1:6" ht="50.25" customHeight="1" x14ac:dyDescent="0.2">
      <c r="A261" s="406" t="str">
        <f>'ACCS 2022'!C70</f>
        <v>Elaborar el documento "Programa de Bienestar Laboral Instituto Técnico Rafael García Herreros"</v>
      </c>
      <c r="B261" s="139" t="s">
        <v>1529</v>
      </c>
      <c r="C261" s="127" t="s">
        <v>803</v>
      </c>
      <c r="D261" s="146" t="s">
        <v>739</v>
      </c>
      <c r="E261" s="145">
        <f>'ACCS 2022'!E70</f>
        <v>44572</v>
      </c>
      <c r="F261" s="145">
        <f>'ACCS 2022'!F70</f>
        <v>44651</v>
      </c>
    </row>
    <row r="262" spans="1:6" ht="50.25" customHeight="1" x14ac:dyDescent="0.2">
      <c r="A262" s="407"/>
      <c r="B262" s="139" t="s">
        <v>1530</v>
      </c>
      <c r="C262" s="127" t="s">
        <v>803</v>
      </c>
      <c r="D262" s="146" t="s">
        <v>739</v>
      </c>
      <c r="E262" s="145">
        <f>'ACCS 2022'!E71</f>
        <v>44572</v>
      </c>
      <c r="F262" s="145">
        <f>'ACCS 2022'!F71</f>
        <v>44651</v>
      </c>
    </row>
    <row r="263" spans="1:6" ht="50.25" customHeight="1" x14ac:dyDescent="0.2">
      <c r="A263" s="407"/>
      <c r="B263" s="139" t="s">
        <v>1531</v>
      </c>
      <c r="C263" s="127" t="s">
        <v>803</v>
      </c>
      <c r="D263" s="146" t="s">
        <v>739</v>
      </c>
      <c r="E263" s="145">
        <f>'ACCS 2022'!E72</f>
        <v>44572</v>
      </c>
      <c r="F263" s="145">
        <f>'ACCS 2022'!F72</f>
        <v>44651</v>
      </c>
    </row>
    <row r="264" spans="1:6" ht="50.25" customHeight="1" x14ac:dyDescent="0.2">
      <c r="A264" s="408"/>
      <c r="B264" s="139" t="s">
        <v>1532</v>
      </c>
      <c r="C264" s="127" t="s">
        <v>803</v>
      </c>
      <c r="D264" s="146" t="s">
        <v>739</v>
      </c>
      <c r="E264" s="145">
        <f>'ACCS 2022'!E73</f>
        <v>44572</v>
      </c>
      <c r="F264" s="145">
        <f>'ACCS 2022'!F73</f>
        <v>44651</v>
      </c>
    </row>
    <row r="265" spans="1:6" ht="50.25" customHeight="1" x14ac:dyDescent="0.2">
      <c r="A265" s="406" t="str">
        <f>'ACCS 2022'!C71</f>
        <v>Presentarlo al Consejo Directivo.</v>
      </c>
      <c r="B265" s="139" t="s">
        <v>1533</v>
      </c>
      <c r="C265" s="127" t="s">
        <v>803</v>
      </c>
      <c r="D265" s="146" t="s">
        <v>739</v>
      </c>
      <c r="E265" s="145">
        <f>'ACCS 2022'!E74</f>
        <v>44572</v>
      </c>
      <c r="F265" s="145">
        <f>'ACCS 2022'!F74</f>
        <v>44651</v>
      </c>
    </row>
    <row r="266" spans="1:6" ht="50.25" customHeight="1" x14ac:dyDescent="0.2">
      <c r="A266" s="407"/>
      <c r="B266" s="139" t="s">
        <v>1534</v>
      </c>
      <c r="C266" s="127" t="s">
        <v>803</v>
      </c>
      <c r="D266" s="146" t="s">
        <v>739</v>
      </c>
      <c r="E266" s="145">
        <f>'ACCS 2022'!E75</f>
        <v>44572</v>
      </c>
      <c r="F266" s="145">
        <f>'ACCS 2022'!F75</f>
        <v>44651</v>
      </c>
    </row>
    <row r="267" spans="1:6" ht="50.25" customHeight="1" x14ac:dyDescent="0.2">
      <c r="A267" s="407"/>
      <c r="B267" s="139" t="s">
        <v>1535</v>
      </c>
      <c r="C267" s="127" t="s">
        <v>803</v>
      </c>
      <c r="D267" s="146" t="s">
        <v>739</v>
      </c>
      <c r="E267" s="145">
        <f>'ACCS 2022'!E76</f>
        <v>44572</v>
      </c>
      <c r="F267" s="145">
        <f>'ACCS 2022'!F76</f>
        <v>44651</v>
      </c>
    </row>
    <row r="268" spans="1:6" ht="50.25" customHeight="1" x14ac:dyDescent="0.2">
      <c r="A268" s="408"/>
      <c r="B268" s="139" t="s">
        <v>1536</v>
      </c>
      <c r="C268" s="127" t="s">
        <v>803</v>
      </c>
      <c r="D268" s="146" t="s">
        <v>739</v>
      </c>
      <c r="E268" s="145">
        <f>'ACCS 2022'!E77</f>
        <v>44572</v>
      </c>
      <c r="F268" s="145">
        <f>'ACCS 2022'!F77</f>
        <v>44651</v>
      </c>
    </row>
    <row r="269" spans="1:6" ht="50.25" customHeight="1" x14ac:dyDescent="0.2">
      <c r="A269" s="406" t="str">
        <f>'ACCS 2022'!C72</f>
        <v>Establecer el cronograma del Programa.</v>
      </c>
      <c r="B269" s="139" t="s">
        <v>1537</v>
      </c>
      <c r="C269" s="127" t="s">
        <v>803</v>
      </c>
      <c r="D269" s="146" t="s">
        <v>739</v>
      </c>
      <c r="E269" s="145">
        <f>'ACCS 2022'!E78</f>
        <v>44572</v>
      </c>
      <c r="F269" s="145">
        <f>'ACCS 2022'!F78</f>
        <v>44651</v>
      </c>
    </row>
    <row r="270" spans="1:6" ht="50.25" customHeight="1" x14ac:dyDescent="0.2">
      <c r="A270" s="407"/>
      <c r="B270" s="139" t="s">
        <v>1538</v>
      </c>
      <c r="C270" s="127" t="s">
        <v>803</v>
      </c>
      <c r="D270" s="146" t="s">
        <v>739</v>
      </c>
      <c r="E270" s="145">
        <f>'ACCS 2022'!E79</f>
        <v>44572</v>
      </c>
      <c r="F270" s="145">
        <f>'ACCS 2022'!F79</f>
        <v>44651</v>
      </c>
    </row>
    <row r="271" spans="1:6" ht="50.25" customHeight="1" x14ac:dyDescent="0.2">
      <c r="A271" s="407"/>
      <c r="B271" s="139" t="s">
        <v>1539</v>
      </c>
      <c r="C271" s="127" t="s">
        <v>803</v>
      </c>
      <c r="D271" s="146" t="s">
        <v>739</v>
      </c>
      <c r="E271" s="145">
        <f>'ACCS 2022'!E80</f>
        <v>44572</v>
      </c>
      <c r="F271" s="145">
        <f>'ACCS 2022'!F80</f>
        <v>44651</v>
      </c>
    </row>
    <row r="272" spans="1:6" ht="50.25" customHeight="1" x14ac:dyDescent="0.2">
      <c r="A272" s="408"/>
      <c r="B272" s="139" t="s">
        <v>1540</v>
      </c>
      <c r="C272" s="127" t="s">
        <v>803</v>
      </c>
      <c r="D272" s="146" t="s">
        <v>739</v>
      </c>
      <c r="E272" s="145">
        <f>'ACCS 2022'!E81</f>
        <v>44572</v>
      </c>
      <c r="F272" s="145">
        <f>'ACCS 2022'!F81</f>
        <v>44651</v>
      </c>
    </row>
    <row r="273" spans="1:6" ht="50.25" customHeight="1" x14ac:dyDescent="0.2">
      <c r="A273" s="406" t="str">
        <f>'ACCS 2022'!C73</f>
        <v>Elaborar el Plan de Acción para la consecución de los elementos necesarios.</v>
      </c>
      <c r="B273" s="139" t="s">
        <v>1541</v>
      </c>
      <c r="C273" s="127" t="s">
        <v>803</v>
      </c>
      <c r="D273" s="146" t="s">
        <v>739</v>
      </c>
      <c r="E273" s="145">
        <f>'ACCS 2022'!E73</f>
        <v>44572</v>
      </c>
      <c r="F273" s="145">
        <f>'ACCS 2022'!F73</f>
        <v>44651</v>
      </c>
    </row>
    <row r="274" spans="1:6" ht="50.25" customHeight="1" x14ac:dyDescent="0.2">
      <c r="A274" s="407"/>
      <c r="B274" s="139" t="s">
        <v>1542</v>
      </c>
      <c r="C274" s="127" t="s">
        <v>803</v>
      </c>
      <c r="D274" s="146" t="s">
        <v>739</v>
      </c>
      <c r="E274" s="145">
        <f>'ACCS 2022'!E74</f>
        <v>44572</v>
      </c>
      <c r="F274" s="145">
        <f>'ACCS 2022'!F74</f>
        <v>44651</v>
      </c>
    </row>
    <row r="275" spans="1:6" ht="50.25" customHeight="1" x14ac:dyDescent="0.2">
      <c r="A275" s="407"/>
      <c r="B275" s="139" t="s">
        <v>1543</v>
      </c>
      <c r="C275" s="127" t="s">
        <v>803</v>
      </c>
      <c r="D275" s="146" t="s">
        <v>739</v>
      </c>
      <c r="E275" s="145">
        <f>'ACCS 2022'!E75</f>
        <v>44572</v>
      </c>
      <c r="F275" s="145">
        <f>'ACCS 2022'!F75</f>
        <v>44651</v>
      </c>
    </row>
    <row r="276" spans="1:6" ht="50.25" customHeight="1" x14ac:dyDescent="0.2">
      <c r="A276" s="408"/>
      <c r="B276" s="139" t="s">
        <v>1544</v>
      </c>
      <c r="C276" s="127" t="s">
        <v>803</v>
      </c>
      <c r="D276" s="146" t="s">
        <v>739</v>
      </c>
      <c r="E276" s="145">
        <f>'ACCS 2022'!E76</f>
        <v>44572</v>
      </c>
      <c r="F276" s="145">
        <f>'ACCS 2022'!F76</f>
        <v>44651</v>
      </c>
    </row>
    <row r="277" spans="1:6" ht="50.25" customHeight="1" x14ac:dyDescent="0.2">
      <c r="A277" s="406" t="str">
        <f>'ACCS 2022'!C74</f>
        <v>Identificar el avance en el Programa de Bienestar Laboral.</v>
      </c>
      <c r="B277" s="139" t="s">
        <v>1545</v>
      </c>
      <c r="C277" s="127" t="s">
        <v>803</v>
      </c>
      <c r="D277" s="146" t="s">
        <v>739</v>
      </c>
      <c r="E277" s="145">
        <f>'ACCS 2022'!E77</f>
        <v>44572</v>
      </c>
      <c r="F277" s="145">
        <f>'ACCS 2022'!F77</f>
        <v>44651</v>
      </c>
    </row>
    <row r="278" spans="1:6" ht="50.25" customHeight="1" x14ac:dyDescent="0.2">
      <c r="A278" s="407"/>
      <c r="B278" s="139" t="s">
        <v>1546</v>
      </c>
      <c r="C278" s="127" t="s">
        <v>803</v>
      </c>
      <c r="D278" s="146" t="s">
        <v>739</v>
      </c>
      <c r="E278" s="145">
        <f>'ACCS 2022'!E78</f>
        <v>44572</v>
      </c>
      <c r="F278" s="145">
        <f>'ACCS 2022'!F78</f>
        <v>44651</v>
      </c>
    </row>
    <row r="279" spans="1:6" ht="50.25" customHeight="1" x14ac:dyDescent="0.2">
      <c r="A279" s="407"/>
      <c r="B279" s="139" t="s">
        <v>1547</v>
      </c>
      <c r="C279" s="127" t="s">
        <v>803</v>
      </c>
      <c r="D279" s="146" t="s">
        <v>739</v>
      </c>
      <c r="E279" s="145">
        <f>'ACCS 2022'!E79</f>
        <v>44572</v>
      </c>
      <c r="F279" s="145">
        <f>'ACCS 2022'!F79</f>
        <v>44651</v>
      </c>
    </row>
    <row r="280" spans="1:6" ht="50.25" customHeight="1" x14ac:dyDescent="0.2">
      <c r="A280" s="408"/>
      <c r="B280" s="139" t="s">
        <v>1548</v>
      </c>
      <c r="C280" s="127" t="s">
        <v>803</v>
      </c>
      <c r="D280" s="146" t="s">
        <v>739</v>
      </c>
      <c r="E280" s="145">
        <f>'ACCS 2022'!E80</f>
        <v>44572</v>
      </c>
      <c r="F280" s="145">
        <f>'ACCS 2022'!F80</f>
        <v>44651</v>
      </c>
    </row>
    <row r="281" spans="1:6" ht="50.25" customHeight="1" x14ac:dyDescent="0.2">
      <c r="A281" s="406" t="str">
        <f>'ACCS 2022'!C75</f>
        <v xml:space="preserve">Identificar las posibles entidades de apoyo estratégico. </v>
      </c>
      <c r="B281" s="139" t="s">
        <v>1549</v>
      </c>
      <c r="C281" s="127" t="s">
        <v>803</v>
      </c>
      <c r="D281" s="146" t="s">
        <v>739</v>
      </c>
      <c r="E281" s="145">
        <f>'ACCS 2022'!E81</f>
        <v>44572</v>
      </c>
      <c r="F281" s="145">
        <f>'ACCS 2022'!F81</f>
        <v>44651</v>
      </c>
    </row>
    <row r="282" spans="1:6" ht="50.25" customHeight="1" x14ac:dyDescent="0.2">
      <c r="A282" s="407"/>
      <c r="B282" s="139" t="s">
        <v>1550</v>
      </c>
      <c r="C282" s="127" t="s">
        <v>803</v>
      </c>
      <c r="D282" s="146" t="s">
        <v>739</v>
      </c>
      <c r="E282" s="145">
        <f>'ACCS 2022'!E82</f>
        <v>44572</v>
      </c>
      <c r="F282" s="145">
        <f>'ACCS 2022'!F82</f>
        <v>44651</v>
      </c>
    </row>
    <row r="283" spans="1:6" ht="50.25" customHeight="1" x14ac:dyDescent="0.2">
      <c r="A283" s="407"/>
      <c r="B283" s="139" t="s">
        <v>1551</v>
      </c>
      <c r="C283" s="127" t="s">
        <v>803</v>
      </c>
      <c r="D283" s="146" t="s">
        <v>739</v>
      </c>
      <c r="E283" s="145">
        <f>'ACCS 2022'!E83</f>
        <v>44572</v>
      </c>
      <c r="F283" s="145">
        <f>'ACCS 2022'!F83</f>
        <v>44895</v>
      </c>
    </row>
    <row r="284" spans="1:6" ht="50.25" customHeight="1" x14ac:dyDescent="0.2">
      <c r="A284" s="408"/>
      <c r="B284" s="139" t="s">
        <v>1552</v>
      </c>
      <c r="C284" s="127" t="s">
        <v>803</v>
      </c>
      <c r="D284" s="146" t="s">
        <v>739</v>
      </c>
      <c r="E284" s="145">
        <f>'ACCS 2022'!E84</f>
        <v>44572</v>
      </c>
      <c r="F284" s="145">
        <f>'ACCS 2022'!F84</f>
        <v>44895</v>
      </c>
    </row>
    <row r="285" spans="1:6" ht="50.25" customHeight="1" x14ac:dyDescent="0.2">
      <c r="A285" s="406" t="str">
        <f>'ACCS 2022'!C76</f>
        <v>Elaborar el presupuesto.</v>
      </c>
      <c r="B285" s="139" t="s">
        <v>1553</v>
      </c>
      <c r="C285" s="127" t="s">
        <v>803</v>
      </c>
      <c r="D285" s="146" t="s">
        <v>739</v>
      </c>
      <c r="E285" s="145">
        <f>'ACCS 2022'!E85</f>
        <v>44866</v>
      </c>
      <c r="F285" s="145">
        <f>'ACCS 2022'!F85</f>
        <v>44895</v>
      </c>
    </row>
    <row r="286" spans="1:6" ht="50.25" customHeight="1" x14ac:dyDescent="0.2">
      <c r="A286" s="407"/>
      <c r="B286" s="139" t="s">
        <v>1554</v>
      </c>
      <c r="C286" s="127" t="s">
        <v>803</v>
      </c>
      <c r="D286" s="146" t="s">
        <v>739</v>
      </c>
      <c r="E286" s="145">
        <f>'ACCS 2022'!E86</f>
        <v>44572</v>
      </c>
      <c r="F286" s="145">
        <f>'ACCS 2022'!F86</f>
        <v>44651</v>
      </c>
    </row>
    <row r="287" spans="1:6" ht="50.25" customHeight="1" x14ac:dyDescent="0.2">
      <c r="A287" s="407"/>
      <c r="B287" s="139" t="s">
        <v>1555</v>
      </c>
      <c r="C287" s="127" t="s">
        <v>803</v>
      </c>
      <c r="D287" s="146" t="s">
        <v>739</v>
      </c>
      <c r="E287" s="145">
        <f>'ACCS 2022'!E87</f>
        <v>44572</v>
      </c>
      <c r="F287" s="145">
        <f>'ACCS 2022'!F87</f>
        <v>44895</v>
      </c>
    </row>
    <row r="288" spans="1:6" ht="50.25" customHeight="1" x14ac:dyDescent="0.2">
      <c r="A288" s="408"/>
      <c r="B288" s="139" t="s">
        <v>1556</v>
      </c>
      <c r="C288" s="127" t="s">
        <v>803</v>
      </c>
      <c r="D288" s="146" t="s">
        <v>739</v>
      </c>
      <c r="E288" s="145">
        <f>'ACCS 2022'!E88</f>
        <v>44572</v>
      </c>
      <c r="F288" s="145">
        <f>'ACCS 2022'!F88</f>
        <v>44895</v>
      </c>
    </row>
    <row r="289" spans="1:6" ht="50.25" customHeight="1" x14ac:dyDescent="0.2">
      <c r="A289" s="406" t="str">
        <f>'ACCS 2022'!C77</f>
        <v>Evaluar el proceso desarrollado con base en el Plan de Acción.</v>
      </c>
      <c r="B289" s="139" t="s">
        <v>1557</v>
      </c>
      <c r="C289" s="127" t="s">
        <v>803</v>
      </c>
      <c r="D289" s="146" t="s">
        <v>739</v>
      </c>
      <c r="E289" s="145">
        <f>'ACCS 2022'!E89</f>
        <v>44866</v>
      </c>
      <c r="F289" s="145">
        <f>'ACCS 2022'!F89</f>
        <v>44895</v>
      </c>
    </row>
    <row r="290" spans="1:6" ht="50.25" customHeight="1" x14ac:dyDescent="0.2">
      <c r="A290" s="407"/>
      <c r="B290" s="139" t="s">
        <v>1558</v>
      </c>
      <c r="C290" s="127" t="s">
        <v>803</v>
      </c>
      <c r="D290" s="146" t="s">
        <v>739</v>
      </c>
      <c r="E290" s="145">
        <f>'ACCS 2022'!E90</f>
        <v>44572</v>
      </c>
      <c r="F290" s="145">
        <f>'ACCS 2022'!F90</f>
        <v>44651</v>
      </c>
    </row>
    <row r="291" spans="1:6" ht="50.25" customHeight="1" x14ac:dyDescent="0.2">
      <c r="A291" s="407"/>
      <c r="B291" s="139" t="s">
        <v>1559</v>
      </c>
      <c r="C291" s="127" t="s">
        <v>803</v>
      </c>
      <c r="D291" s="146" t="s">
        <v>739</v>
      </c>
      <c r="E291" s="145">
        <f>'ACCS 2022'!E91</f>
        <v>44572</v>
      </c>
      <c r="F291" s="145">
        <f>'ACCS 2022'!F91</f>
        <v>44651</v>
      </c>
    </row>
    <row r="292" spans="1:6" ht="50.25" customHeight="1" x14ac:dyDescent="0.2">
      <c r="A292" s="408"/>
      <c r="B292" s="139" t="s">
        <v>1560</v>
      </c>
      <c r="C292" s="127" t="s">
        <v>803</v>
      </c>
      <c r="D292" s="146" t="s">
        <v>739</v>
      </c>
      <c r="E292" s="145">
        <f>'ACCS 2022'!E92</f>
        <v>44572</v>
      </c>
      <c r="F292" s="145">
        <f>'ACCS 2022'!F92</f>
        <v>44895</v>
      </c>
    </row>
    <row r="293" spans="1:6" ht="50.25" customHeight="1" x14ac:dyDescent="0.2">
      <c r="A293" s="406" t="str">
        <f>'ACCS 2022'!C78</f>
        <v>Identificar los avances en el desarrollo de lo relacionado con el entorno y el contexto.</v>
      </c>
      <c r="B293" s="139" t="s">
        <v>1561</v>
      </c>
      <c r="C293" s="127" t="s">
        <v>976</v>
      </c>
      <c r="D293" s="146" t="s">
        <v>649</v>
      </c>
      <c r="E293" s="145">
        <f>'ACCS 2022'!E93</f>
        <v>44572</v>
      </c>
      <c r="F293" s="145">
        <f>'ACCS 2022'!F93</f>
        <v>44895</v>
      </c>
    </row>
    <row r="294" spans="1:6" ht="50.25" customHeight="1" x14ac:dyDescent="0.2">
      <c r="A294" s="407"/>
      <c r="B294" s="139" t="s">
        <v>1562</v>
      </c>
      <c r="C294" s="127" t="s">
        <v>976</v>
      </c>
      <c r="D294" s="146" t="s">
        <v>649</v>
      </c>
      <c r="E294" s="145">
        <f>'ACCS 2022'!E94</f>
        <v>44572</v>
      </c>
      <c r="F294" s="145">
        <f>'ACCS 2022'!F94</f>
        <v>44651</v>
      </c>
    </row>
    <row r="295" spans="1:6" ht="50.25" customHeight="1" x14ac:dyDescent="0.2">
      <c r="A295" s="407"/>
      <c r="B295" s="139" t="s">
        <v>1563</v>
      </c>
      <c r="C295" s="127" t="s">
        <v>976</v>
      </c>
      <c r="D295" s="146" t="s">
        <v>649</v>
      </c>
      <c r="E295" s="145">
        <f>'ACCS 2022'!E95</f>
        <v>44572</v>
      </c>
      <c r="F295" s="145">
        <f>'ACCS 2022'!F95</f>
        <v>44651</v>
      </c>
    </row>
    <row r="296" spans="1:6" ht="50.25" customHeight="1" x14ac:dyDescent="0.2">
      <c r="A296" s="408"/>
      <c r="B296" s="139" t="s">
        <v>1564</v>
      </c>
      <c r="C296" s="127" t="s">
        <v>976</v>
      </c>
      <c r="D296" s="146" t="s">
        <v>649</v>
      </c>
      <c r="E296" s="145">
        <f>'ACCS 2022'!E96</f>
        <v>44572</v>
      </c>
      <c r="F296" s="145">
        <f>'ACCS 2022'!F96</f>
        <v>44651</v>
      </c>
    </row>
    <row r="297" spans="1:6" ht="50.25" customHeight="1" x14ac:dyDescent="0.2">
      <c r="A297" s="406" t="str">
        <f>'ACCS 2022'!C79</f>
        <v>Organizar el equipo de trabajo encargado de elaborar el documento.</v>
      </c>
      <c r="B297" s="139" t="s">
        <v>1565</v>
      </c>
      <c r="C297" s="127" t="s">
        <v>976</v>
      </c>
      <c r="D297" s="146" t="s">
        <v>649</v>
      </c>
      <c r="E297" s="145">
        <f>'ACCS 2022'!E97</f>
        <v>44572</v>
      </c>
      <c r="F297" s="145">
        <f>'ACCS 2022'!F97</f>
        <v>44651</v>
      </c>
    </row>
    <row r="298" spans="1:6" ht="50.25" customHeight="1" x14ac:dyDescent="0.2">
      <c r="A298" s="407"/>
      <c r="B298" s="139" t="s">
        <v>1566</v>
      </c>
      <c r="C298" s="127" t="s">
        <v>976</v>
      </c>
      <c r="D298" s="146" t="s">
        <v>649</v>
      </c>
      <c r="E298" s="145">
        <f>'ACCS 2022'!E98</f>
        <v>44572</v>
      </c>
      <c r="F298" s="145">
        <f>'ACCS 2022'!F98</f>
        <v>44651</v>
      </c>
    </row>
    <row r="299" spans="1:6" ht="50.25" customHeight="1" x14ac:dyDescent="0.2">
      <c r="A299" s="407"/>
      <c r="B299" s="139" t="s">
        <v>1567</v>
      </c>
      <c r="C299" s="127" t="s">
        <v>976</v>
      </c>
      <c r="D299" s="146" t="s">
        <v>649</v>
      </c>
      <c r="E299" s="145">
        <f>'ACCS 2022'!E99</f>
        <v>44572</v>
      </c>
      <c r="F299" s="145">
        <f>'ACCS 2022'!F99</f>
        <v>44651</v>
      </c>
    </row>
    <row r="300" spans="1:6" ht="50.25" customHeight="1" x14ac:dyDescent="0.2">
      <c r="A300" s="408"/>
      <c r="B300" s="139" t="s">
        <v>1568</v>
      </c>
      <c r="C300" s="127" t="s">
        <v>976</v>
      </c>
      <c r="D300" s="146" t="s">
        <v>649</v>
      </c>
      <c r="E300" s="145">
        <f>'ACCS 2022'!E100</f>
        <v>44572</v>
      </c>
      <c r="F300" s="145">
        <f>'ACCS 2022'!F100</f>
        <v>44651</v>
      </c>
    </row>
    <row r="301" spans="1:6" ht="50.25" customHeight="1" x14ac:dyDescent="0.2">
      <c r="A301" s="406" t="str">
        <f>'ACCS 2022'!C80</f>
        <v>Elaborar el documento "Contexto y Entorno del Instituto Técnico Rafael García Herreros"</v>
      </c>
      <c r="B301" s="139" t="s">
        <v>1569</v>
      </c>
      <c r="C301" s="127" t="s">
        <v>976</v>
      </c>
      <c r="D301" s="146" t="s">
        <v>649</v>
      </c>
      <c r="E301" s="145">
        <f>'ACCS 2022'!E101</f>
        <v>44572</v>
      </c>
      <c r="F301" s="145">
        <f>'ACCS 2022'!F101</f>
        <v>44651</v>
      </c>
    </row>
    <row r="302" spans="1:6" ht="50.25" customHeight="1" x14ac:dyDescent="0.2">
      <c r="A302" s="407"/>
      <c r="B302" s="139" t="s">
        <v>610</v>
      </c>
      <c r="C302" s="127" t="s">
        <v>976</v>
      </c>
      <c r="D302" s="146" t="s">
        <v>649</v>
      </c>
      <c r="E302" s="90">
        <v>44572</v>
      </c>
      <c r="F302" s="90">
        <v>44651</v>
      </c>
    </row>
    <row r="303" spans="1:6" ht="50.25" customHeight="1" x14ac:dyDescent="0.2">
      <c r="A303" s="407"/>
      <c r="B303" s="139" t="s">
        <v>1570</v>
      </c>
      <c r="C303" s="127" t="s">
        <v>976</v>
      </c>
      <c r="D303" s="146" t="s">
        <v>649</v>
      </c>
      <c r="E303" s="90">
        <v>44572</v>
      </c>
      <c r="F303" s="90">
        <v>44651</v>
      </c>
    </row>
    <row r="304" spans="1:6" ht="50.25" customHeight="1" x14ac:dyDescent="0.2">
      <c r="A304" s="408"/>
      <c r="B304" s="139" t="s">
        <v>1571</v>
      </c>
      <c r="C304" s="127" t="s">
        <v>976</v>
      </c>
      <c r="D304" s="146" t="s">
        <v>649</v>
      </c>
      <c r="E304" s="90">
        <v>44572</v>
      </c>
      <c r="F304" s="90">
        <v>44651</v>
      </c>
    </row>
    <row r="305" spans="1:6" ht="50.25" customHeight="1" x14ac:dyDescent="0.2">
      <c r="A305" s="406" t="str">
        <f>'ACCS 2022'!C81</f>
        <v>Incluir el documento en el PEI</v>
      </c>
      <c r="B305" s="139" t="s">
        <v>1572</v>
      </c>
      <c r="C305" s="127" t="s">
        <v>976</v>
      </c>
      <c r="D305" s="146" t="s">
        <v>649</v>
      </c>
      <c r="E305" s="90">
        <v>44572</v>
      </c>
      <c r="F305" s="90">
        <v>44651</v>
      </c>
    </row>
    <row r="306" spans="1:6" ht="50.25" customHeight="1" x14ac:dyDescent="0.2">
      <c r="A306" s="407"/>
      <c r="B306" s="139" t="s">
        <v>1573</v>
      </c>
      <c r="C306" s="127" t="s">
        <v>976</v>
      </c>
      <c r="D306" s="146" t="s">
        <v>649</v>
      </c>
      <c r="E306" s="90">
        <v>44572</v>
      </c>
      <c r="F306" s="90">
        <v>44651</v>
      </c>
    </row>
    <row r="307" spans="1:6" ht="50.25" customHeight="1" x14ac:dyDescent="0.2">
      <c r="A307" s="407"/>
      <c r="B307" s="139" t="s">
        <v>1574</v>
      </c>
      <c r="C307" s="127" t="s">
        <v>976</v>
      </c>
      <c r="D307" s="146" t="s">
        <v>649</v>
      </c>
      <c r="E307" s="90">
        <v>44572</v>
      </c>
      <c r="F307" s="90">
        <v>44651</v>
      </c>
    </row>
    <row r="308" spans="1:6" ht="50.25" customHeight="1" x14ac:dyDescent="0.2">
      <c r="A308" s="408"/>
      <c r="B308" s="139" t="s">
        <v>1575</v>
      </c>
      <c r="C308" s="127" t="s">
        <v>976</v>
      </c>
      <c r="D308" s="146" t="s">
        <v>649</v>
      </c>
      <c r="E308" s="90">
        <v>44572</v>
      </c>
      <c r="F308" s="90">
        <v>44651</v>
      </c>
    </row>
    <row r="309" spans="1:6" ht="50.25" customHeight="1" x14ac:dyDescent="0.2">
      <c r="A309" s="406" t="str">
        <f>'ACCS 2022'!C82</f>
        <v>Socializar el Proyecto "Mi vida tiene un propósito".</v>
      </c>
      <c r="B309" s="139" t="s">
        <v>1576</v>
      </c>
      <c r="C309" s="127" t="s">
        <v>976</v>
      </c>
      <c r="D309" s="146" t="s">
        <v>649</v>
      </c>
      <c r="E309" s="90">
        <v>44572</v>
      </c>
      <c r="F309" s="90">
        <v>44651</v>
      </c>
    </row>
    <row r="310" spans="1:6" ht="50.25" customHeight="1" x14ac:dyDescent="0.2">
      <c r="A310" s="407"/>
      <c r="B310" s="139" t="s">
        <v>1577</v>
      </c>
      <c r="C310" s="127" t="s">
        <v>976</v>
      </c>
      <c r="D310" s="146" t="s">
        <v>649</v>
      </c>
      <c r="E310" s="90">
        <v>44572</v>
      </c>
      <c r="F310" s="90">
        <v>44651</v>
      </c>
    </row>
    <row r="311" spans="1:6" ht="50.25" customHeight="1" x14ac:dyDescent="0.2">
      <c r="A311" s="407"/>
      <c r="B311" s="139" t="s">
        <v>1578</v>
      </c>
      <c r="C311" s="127" t="s">
        <v>976</v>
      </c>
      <c r="D311" s="146" t="s">
        <v>649</v>
      </c>
      <c r="E311" s="90">
        <v>44572</v>
      </c>
      <c r="F311" s="90">
        <v>44651</v>
      </c>
    </row>
    <row r="312" spans="1:6" ht="50.25" customHeight="1" x14ac:dyDescent="0.2">
      <c r="A312" s="408"/>
      <c r="B312" s="139" t="s">
        <v>1579</v>
      </c>
      <c r="C312" s="127" t="s">
        <v>976</v>
      </c>
      <c r="D312" s="146" t="s">
        <v>649</v>
      </c>
      <c r="E312" s="90">
        <v>44572</v>
      </c>
      <c r="F312" s="90">
        <v>44651</v>
      </c>
    </row>
    <row r="313" spans="1:6" ht="50.25" customHeight="1" x14ac:dyDescent="0.2">
      <c r="A313" s="406" t="str">
        <f>'ACCS 2022'!C83</f>
        <v>Desarrollar el Proyecto "Mi vida tiene un sentido"</v>
      </c>
      <c r="B313" s="139" t="s">
        <v>1589</v>
      </c>
      <c r="C313" s="127" t="s">
        <v>976</v>
      </c>
      <c r="D313" s="146" t="s">
        <v>649</v>
      </c>
      <c r="E313" s="90">
        <v>44572</v>
      </c>
      <c r="F313" s="90">
        <v>44895</v>
      </c>
    </row>
    <row r="314" spans="1:6" ht="50.25" customHeight="1" x14ac:dyDescent="0.2">
      <c r="A314" s="407"/>
      <c r="B314" s="139" t="s">
        <v>1590</v>
      </c>
      <c r="C314" s="127" t="s">
        <v>1470</v>
      </c>
      <c r="D314" s="146" t="s">
        <v>1255</v>
      </c>
      <c r="E314" s="90">
        <v>44572</v>
      </c>
      <c r="F314" s="90">
        <v>44895</v>
      </c>
    </row>
    <row r="315" spans="1:6" ht="50.25" customHeight="1" x14ac:dyDescent="0.2">
      <c r="A315" s="407"/>
      <c r="B315" s="139" t="s">
        <v>1591</v>
      </c>
      <c r="C315" s="127" t="s">
        <v>474</v>
      </c>
      <c r="D315" s="148" t="s">
        <v>659</v>
      </c>
      <c r="E315" s="90">
        <v>44572</v>
      </c>
      <c r="F315" s="90">
        <v>44895</v>
      </c>
    </row>
    <row r="316" spans="1:6" ht="50.25" customHeight="1" x14ac:dyDescent="0.2">
      <c r="A316" s="408"/>
      <c r="B316" s="139" t="s">
        <v>1592</v>
      </c>
      <c r="C316" s="127" t="s">
        <v>474</v>
      </c>
      <c r="D316" s="148" t="s">
        <v>659</v>
      </c>
      <c r="E316" s="90">
        <v>44572</v>
      </c>
      <c r="F316" s="90">
        <v>44895</v>
      </c>
    </row>
    <row r="317" spans="1:6" ht="50.25" customHeight="1" x14ac:dyDescent="0.2">
      <c r="A317" s="406" t="str">
        <f>'ACCS 2022'!C84</f>
        <v>Evaluar el Proyecto "Mi vida tiene un propósito"</v>
      </c>
      <c r="B317" s="139" t="s">
        <v>1593</v>
      </c>
      <c r="C317" s="127" t="s">
        <v>976</v>
      </c>
      <c r="D317" s="146" t="s">
        <v>649</v>
      </c>
      <c r="E317" s="90">
        <v>44572</v>
      </c>
      <c r="F317" s="90">
        <v>44895</v>
      </c>
    </row>
    <row r="318" spans="1:6" ht="50.25" customHeight="1" x14ac:dyDescent="0.2">
      <c r="A318" s="407"/>
      <c r="B318" s="139" t="s">
        <v>1594</v>
      </c>
      <c r="C318" s="127" t="s">
        <v>976</v>
      </c>
      <c r="D318" s="146" t="s">
        <v>649</v>
      </c>
      <c r="E318" s="90">
        <v>44572</v>
      </c>
      <c r="F318" s="90">
        <v>44895</v>
      </c>
    </row>
    <row r="319" spans="1:6" ht="50.25" customHeight="1" x14ac:dyDescent="0.2">
      <c r="A319" s="407"/>
      <c r="B319" s="139" t="s">
        <v>1595</v>
      </c>
      <c r="C319" s="127" t="s">
        <v>976</v>
      </c>
      <c r="D319" s="146" t="s">
        <v>649</v>
      </c>
      <c r="E319" s="90">
        <v>44572</v>
      </c>
      <c r="F319" s="90">
        <v>44895</v>
      </c>
    </row>
    <row r="320" spans="1:6" ht="50.25" customHeight="1" x14ac:dyDescent="0.2">
      <c r="A320" s="408"/>
      <c r="B320" s="139" t="s">
        <v>1596</v>
      </c>
      <c r="C320" s="127" t="s">
        <v>976</v>
      </c>
      <c r="D320" s="146" t="s">
        <v>649</v>
      </c>
      <c r="E320" s="90">
        <v>44572</v>
      </c>
      <c r="F320" s="90">
        <v>44895</v>
      </c>
    </row>
    <row r="321" spans="1:6" ht="50.25" customHeight="1" x14ac:dyDescent="0.2">
      <c r="A321" s="406" t="str">
        <f>'ACCS 2022'!C85</f>
        <v>Ajustar el proyecto con base en el resultado de la evaluación.</v>
      </c>
      <c r="B321" s="139" t="s">
        <v>1597</v>
      </c>
      <c r="C321" s="127" t="s">
        <v>976</v>
      </c>
      <c r="D321" s="146" t="s">
        <v>649</v>
      </c>
      <c r="E321" s="90">
        <v>44866</v>
      </c>
      <c r="F321" s="90">
        <v>44895</v>
      </c>
    </row>
    <row r="322" spans="1:6" ht="50.25" customHeight="1" x14ac:dyDescent="0.2">
      <c r="A322" s="407"/>
      <c r="B322" s="139" t="s">
        <v>1598</v>
      </c>
      <c r="C322" s="127" t="s">
        <v>976</v>
      </c>
      <c r="D322" s="146" t="s">
        <v>649</v>
      </c>
      <c r="E322" s="90">
        <v>44866</v>
      </c>
      <c r="F322" s="90">
        <v>44895</v>
      </c>
    </row>
    <row r="323" spans="1:6" ht="50.25" customHeight="1" x14ac:dyDescent="0.2">
      <c r="A323" s="407"/>
      <c r="B323" s="139" t="s">
        <v>1599</v>
      </c>
      <c r="C323" s="127" t="s">
        <v>976</v>
      </c>
      <c r="D323" s="146" t="s">
        <v>649</v>
      </c>
      <c r="E323" s="90">
        <v>44866</v>
      </c>
      <c r="F323" s="90">
        <v>44895</v>
      </c>
    </row>
    <row r="324" spans="1:6" ht="50.25" customHeight="1" x14ac:dyDescent="0.2">
      <c r="A324" s="408"/>
      <c r="B324" s="139" t="s">
        <v>1600</v>
      </c>
      <c r="C324" s="127" t="s">
        <v>976</v>
      </c>
      <c r="D324" s="146" t="s">
        <v>649</v>
      </c>
      <c r="E324" s="90">
        <v>44866</v>
      </c>
      <c r="F324" s="90">
        <v>44895</v>
      </c>
    </row>
    <row r="325" spans="1:6" ht="50.25" customHeight="1" x14ac:dyDescent="0.2">
      <c r="A325" s="406" t="str">
        <f>'ACCS 2022'!C86</f>
        <v>Establecer los encuentros con los padres de familia.</v>
      </c>
      <c r="B325" s="139" t="s">
        <v>1602</v>
      </c>
      <c r="C325" s="127" t="s">
        <v>976</v>
      </c>
      <c r="D325" s="146" t="s">
        <v>649</v>
      </c>
      <c r="E325" s="90">
        <v>44572</v>
      </c>
      <c r="F325" s="90">
        <v>44651</v>
      </c>
    </row>
    <row r="326" spans="1:6" ht="50.25" customHeight="1" x14ac:dyDescent="0.2">
      <c r="A326" s="407"/>
      <c r="B326" s="139" t="s">
        <v>1601</v>
      </c>
      <c r="C326" s="127" t="s">
        <v>976</v>
      </c>
      <c r="D326" s="146" t="s">
        <v>649</v>
      </c>
      <c r="E326" s="90">
        <v>44572</v>
      </c>
      <c r="F326" s="90">
        <v>44651</v>
      </c>
    </row>
    <row r="327" spans="1:6" ht="50.25" customHeight="1" x14ac:dyDescent="0.2">
      <c r="A327" s="407"/>
      <c r="B327" s="139" t="s">
        <v>1603</v>
      </c>
      <c r="C327" s="127" t="s">
        <v>976</v>
      </c>
      <c r="D327" s="146" t="s">
        <v>649</v>
      </c>
      <c r="E327" s="90">
        <v>44572</v>
      </c>
      <c r="F327" s="90">
        <v>44651</v>
      </c>
    </row>
    <row r="328" spans="1:6" ht="50.25" customHeight="1" x14ac:dyDescent="0.2">
      <c r="A328" s="408"/>
      <c r="B328" s="139" t="s">
        <v>1604</v>
      </c>
      <c r="C328" s="127" t="s">
        <v>976</v>
      </c>
      <c r="D328" s="146" t="s">
        <v>649</v>
      </c>
      <c r="E328" s="90">
        <v>44572</v>
      </c>
      <c r="F328" s="90">
        <v>44651</v>
      </c>
    </row>
    <row r="329" spans="1:6" ht="50.25" customHeight="1" x14ac:dyDescent="0.2">
      <c r="A329" s="406" t="str">
        <f>'ACCS 2022'!C87</f>
        <v>Desarrollar los encuentros con los padres de familia.</v>
      </c>
      <c r="B329" s="139" t="s">
        <v>1609</v>
      </c>
      <c r="C329" s="127" t="s">
        <v>976</v>
      </c>
      <c r="D329" s="146" t="s">
        <v>649</v>
      </c>
      <c r="E329" s="90">
        <v>44572</v>
      </c>
      <c r="F329" s="90">
        <v>44895</v>
      </c>
    </row>
    <row r="330" spans="1:6" ht="50.25" customHeight="1" x14ac:dyDescent="0.2">
      <c r="A330" s="407"/>
      <c r="B330" s="139" t="s">
        <v>1610</v>
      </c>
      <c r="C330" s="127" t="s">
        <v>976</v>
      </c>
      <c r="D330" s="146" t="s">
        <v>649</v>
      </c>
      <c r="E330" s="90">
        <v>44572</v>
      </c>
      <c r="F330" s="90">
        <v>44895</v>
      </c>
    </row>
    <row r="331" spans="1:6" ht="50.25" customHeight="1" x14ac:dyDescent="0.2">
      <c r="A331" s="407"/>
      <c r="B331" s="139" t="s">
        <v>1611</v>
      </c>
      <c r="C331" s="127" t="s">
        <v>976</v>
      </c>
      <c r="D331" s="146" t="s">
        <v>649</v>
      </c>
      <c r="E331" s="90">
        <v>44572</v>
      </c>
      <c r="F331" s="90">
        <v>44895</v>
      </c>
    </row>
    <row r="332" spans="1:6" ht="50.25" customHeight="1" x14ac:dyDescent="0.2">
      <c r="A332" s="408"/>
      <c r="B332" s="139" t="s">
        <v>1614</v>
      </c>
      <c r="C332" s="127" t="s">
        <v>976</v>
      </c>
      <c r="D332" s="146" t="s">
        <v>649</v>
      </c>
      <c r="E332" s="90">
        <v>44572</v>
      </c>
      <c r="F332" s="90">
        <v>44895</v>
      </c>
    </row>
    <row r="333" spans="1:6" ht="50.25" customHeight="1" x14ac:dyDescent="0.2">
      <c r="A333" s="406" t="str">
        <f>'ACCS 2022'!C88</f>
        <v>Verificar la participación de los padres de familia en los encuentros.</v>
      </c>
      <c r="B333" s="139" t="s">
        <v>1612</v>
      </c>
      <c r="C333" s="127" t="s">
        <v>976</v>
      </c>
      <c r="D333" s="146" t="s">
        <v>649</v>
      </c>
      <c r="E333" s="90">
        <v>44572</v>
      </c>
      <c r="F333" s="90">
        <v>44895</v>
      </c>
    </row>
    <row r="334" spans="1:6" ht="50.25" customHeight="1" x14ac:dyDescent="0.2">
      <c r="A334" s="407"/>
      <c r="B334" s="139" t="s">
        <v>1613</v>
      </c>
      <c r="C334" s="127" t="s">
        <v>976</v>
      </c>
      <c r="D334" s="146" t="s">
        <v>649</v>
      </c>
      <c r="E334" s="90">
        <v>44572</v>
      </c>
      <c r="F334" s="90">
        <v>44895</v>
      </c>
    </row>
    <row r="335" spans="1:6" ht="50.25" customHeight="1" x14ac:dyDescent="0.2">
      <c r="A335" s="407"/>
      <c r="B335" s="139" t="s">
        <v>1615</v>
      </c>
      <c r="C335" s="127" t="s">
        <v>976</v>
      </c>
      <c r="D335" s="146" t="s">
        <v>649</v>
      </c>
      <c r="E335" s="90">
        <v>44572</v>
      </c>
      <c r="F335" s="90">
        <v>44895</v>
      </c>
    </row>
    <row r="336" spans="1:6" ht="50.25" customHeight="1" x14ac:dyDescent="0.2">
      <c r="A336" s="408"/>
      <c r="B336" s="139" t="s">
        <v>1616</v>
      </c>
      <c r="C336" s="127" t="s">
        <v>976</v>
      </c>
      <c r="D336" s="146" t="s">
        <v>649</v>
      </c>
      <c r="E336" s="90">
        <v>44572</v>
      </c>
      <c r="F336" s="90">
        <v>44895</v>
      </c>
    </row>
    <row r="337" spans="1:6" ht="50.25" customHeight="1" x14ac:dyDescent="0.2">
      <c r="A337" s="406" t="str">
        <f>'ACCS 2022'!C89</f>
        <v>Establecer avances y dificultades.</v>
      </c>
      <c r="B337" s="139" t="s">
        <v>1617</v>
      </c>
      <c r="C337" s="127" t="s">
        <v>976</v>
      </c>
      <c r="D337" s="146" t="s">
        <v>649</v>
      </c>
      <c r="E337" s="90">
        <v>44866</v>
      </c>
      <c r="F337" s="90">
        <v>44895</v>
      </c>
    </row>
    <row r="338" spans="1:6" ht="50.25" customHeight="1" x14ac:dyDescent="0.2">
      <c r="A338" s="407"/>
      <c r="B338" s="139" t="s">
        <v>1618</v>
      </c>
      <c r="C338" s="127" t="s">
        <v>976</v>
      </c>
      <c r="D338" s="146" t="s">
        <v>649</v>
      </c>
      <c r="E338" s="90">
        <v>44866</v>
      </c>
      <c r="F338" s="90">
        <v>44895</v>
      </c>
    </row>
    <row r="339" spans="1:6" ht="50.25" customHeight="1" x14ac:dyDescent="0.2">
      <c r="A339" s="407"/>
      <c r="B339" s="139" t="s">
        <v>1619</v>
      </c>
      <c r="C339" s="127" t="s">
        <v>976</v>
      </c>
      <c r="D339" s="146" t="s">
        <v>649</v>
      </c>
      <c r="E339" s="90">
        <v>44866</v>
      </c>
      <c r="F339" s="90">
        <v>44895</v>
      </c>
    </row>
    <row r="340" spans="1:6" ht="50.25" customHeight="1" x14ac:dyDescent="0.2">
      <c r="A340" s="408"/>
      <c r="B340" s="139" t="s">
        <v>1620</v>
      </c>
      <c r="C340" s="127" t="s">
        <v>976</v>
      </c>
      <c r="D340" s="146" t="s">
        <v>649</v>
      </c>
      <c r="E340" s="90">
        <v>44866</v>
      </c>
      <c r="F340" s="90">
        <v>44895</v>
      </c>
    </row>
    <row r="341" spans="1:6" ht="50.25" customHeight="1" x14ac:dyDescent="0.2">
      <c r="A341" s="406" t="str">
        <f>'ACCS 2022'!C90</f>
        <v>Construir plan de trabajo con los padres de familia.</v>
      </c>
      <c r="B341" s="139" t="s">
        <v>1621</v>
      </c>
      <c r="C341" s="127" t="s">
        <v>976</v>
      </c>
      <c r="D341" s="146" t="s">
        <v>649</v>
      </c>
      <c r="E341" s="90">
        <v>44572</v>
      </c>
      <c r="F341" s="90">
        <v>44651</v>
      </c>
    </row>
    <row r="342" spans="1:6" ht="50.25" customHeight="1" x14ac:dyDescent="0.2">
      <c r="A342" s="407"/>
      <c r="B342" s="139" t="s">
        <v>1622</v>
      </c>
      <c r="C342" s="127" t="s">
        <v>976</v>
      </c>
      <c r="D342" s="146" t="s">
        <v>649</v>
      </c>
      <c r="E342" s="90">
        <v>44572</v>
      </c>
      <c r="F342" s="90">
        <v>44651</v>
      </c>
    </row>
    <row r="343" spans="1:6" ht="50.25" customHeight="1" x14ac:dyDescent="0.2">
      <c r="A343" s="407"/>
      <c r="B343" s="139" t="s">
        <v>1623</v>
      </c>
      <c r="C343" s="127" t="s">
        <v>976</v>
      </c>
      <c r="D343" s="146" t="s">
        <v>649</v>
      </c>
      <c r="E343" s="90">
        <v>44572</v>
      </c>
      <c r="F343" s="90">
        <v>44651</v>
      </c>
    </row>
    <row r="344" spans="1:6" ht="50.25" customHeight="1" x14ac:dyDescent="0.2">
      <c r="A344" s="408"/>
      <c r="B344" s="139" t="s">
        <v>1624</v>
      </c>
      <c r="C344" s="127" t="s">
        <v>976</v>
      </c>
      <c r="D344" s="146" t="s">
        <v>649</v>
      </c>
      <c r="E344" s="90">
        <v>44572</v>
      </c>
      <c r="F344" s="90">
        <v>44651</v>
      </c>
    </row>
    <row r="345" spans="1:6" ht="50.25" customHeight="1" x14ac:dyDescent="0.2">
      <c r="A345" s="406" t="str">
        <f>'ACCS 2022'!C91</f>
        <v>Establecer el cronograma de trabajo con padres de familia.</v>
      </c>
      <c r="B345" s="139" t="s">
        <v>1537</v>
      </c>
      <c r="C345" s="127" t="s">
        <v>976</v>
      </c>
      <c r="D345" s="146" t="s">
        <v>649</v>
      </c>
      <c r="E345" s="90">
        <v>44572</v>
      </c>
      <c r="F345" s="90">
        <v>44651</v>
      </c>
    </row>
    <row r="346" spans="1:6" ht="50.25" customHeight="1" x14ac:dyDescent="0.2">
      <c r="A346" s="407"/>
      <c r="B346" s="139" t="s">
        <v>1538</v>
      </c>
      <c r="C346" s="127" t="s">
        <v>976</v>
      </c>
      <c r="D346" s="146" t="s">
        <v>649</v>
      </c>
      <c r="E346" s="90">
        <v>44572</v>
      </c>
      <c r="F346" s="90">
        <v>44651</v>
      </c>
    </row>
    <row r="347" spans="1:6" ht="50.25" customHeight="1" x14ac:dyDescent="0.2">
      <c r="A347" s="407"/>
      <c r="B347" s="139" t="s">
        <v>1539</v>
      </c>
      <c r="C347" s="127" t="s">
        <v>976</v>
      </c>
      <c r="D347" s="146" t="s">
        <v>649</v>
      </c>
      <c r="E347" s="90">
        <v>44572</v>
      </c>
      <c r="F347" s="90">
        <v>44651</v>
      </c>
    </row>
    <row r="348" spans="1:6" ht="50.25" customHeight="1" x14ac:dyDescent="0.2">
      <c r="A348" s="408"/>
      <c r="B348" s="139" t="s">
        <v>1626</v>
      </c>
      <c r="C348" s="127" t="s">
        <v>976</v>
      </c>
      <c r="D348" s="146" t="s">
        <v>649</v>
      </c>
      <c r="E348" s="90">
        <v>44572</v>
      </c>
      <c r="F348" s="90">
        <v>44651</v>
      </c>
    </row>
    <row r="349" spans="1:6" ht="50.25" customHeight="1" x14ac:dyDescent="0.2">
      <c r="A349" s="406" t="str">
        <f>'ACCS 2022'!C92</f>
        <v>Convocar a los padres de familia a las respectivas reuniones sobre la forma de vincularse en el proceso .</v>
      </c>
      <c r="B349" s="139" t="s">
        <v>1625</v>
      </c>
      <c r="C349" s="127" t="s">
        <v>976</v>
      </c>
      <c r="D349" s="146" t="s">
        <v>649</v>
      </c>
      <c r="E349" s="90">
        <v>44572</v>
      </c>
      <c r="F349" s="90">
        <v>44895</v>
      </c>
    </row>
    <row r="350" spans="1:6" ht="50.25" customHeight="1" x14ac:dyDescent="0.2">
      <c r="A350" s="407"/>
      <c r="B350" s="139" t="s">
        <v>1627</v>
      </c>
      <c r="C350" s="127" t="s">
        <v>976</v>
      </c>
      <c r="D350" s="146" t="s">
        <v>649</v>
      </c>
      <c r="E350" s="90">
        <v>44572</v>
      </c>
      <c r="F350" s="90">
        <v>44895</v>
      </c>
    </row>
    <row r="351" spans="1:6" ht="50.25" customHeight="1" x14ac:dyDescent="0.2">
      <c r="A351" s="407"/>
      <c r="B351" s="139" t="s">
        <v>1628</v>
      </c>
      <c r="C351" s="127" t="s">
        <v>976</v>
      </c>
      <c r="D351" s="146" t="s">
        <v>649</v>
      </c>
      <c r="E351" s="90">
        <v>44572</v>
      </c>
      <c r="F351" s="90">
        <v>44895</v>
      </c>
    </row>
    <row r="352" spans="1:6" ht="50.25" customHeight="1" x14ac:dyDescent="0.2">
      <c r="A352" s="408"/>
      <c r="B352" s="139" t="s">
        <v>1629</v>
      </c>
      <c r="C352" s="127" t="s">
        <v>976</v>
      </c>
      <c r="D352" s="146" t="s">
        <v>649</v>
      </c>
      <c r="E352" s="90">
        <v>44572</v>
      </c>
      <c r="F352" s="90">
        <v>44895</v>
      </c>
    </row>
    <row r="353" spans="1:6" ht="50.25" customHeight="1" x14ac:dyDescent="0.2">
      <c r="A353" s="406" t="str">
        <f>'ACCS 2022'!C93</f>
        <v>Ejecutar el plan de trabajo.</v>
      </c>
      <c r="B353" s="139" t="s">
        <v>1630</v>
      </c>
      <c r="C353" s="127" t="s">
        <v>976</v>
      </c>
      <c r="D353" s="146" t="s">
        <v>649</v>
      </c>
      <c r="E353" s="90">
        <v>44572</v>
      </c>
      <c r="F353" s="90">
        <v>44895</v>
      </c>
    </row>
    <row r="354" spans="1:6" ht="50.25" customHeight="1" x14ac:dyDescent="0.2">
      <c r="A354" s="407"/>
      <c r="B354" s="139" t="s">
        <v>1631</v>
      </c>
      <c r="C354" s="127" t="s">
        <v>976</v>
      </c>
      <c r="D354" s="146" t="s">
        <v>649</v>
      </c>
      <c r="E354" s="90">
        <v>44572</v>
      </c>
      <c r="F354" s="90">
        <v>44895</v>
      </c>
    </row>
    <row r="355" spans="1:6" ht="50.25" customHeight="1" x14ac:dyDescent="0.2">
      <c r="A355" s="407"/>
      <c r="B355" s="139" t="s">
        <v>1398</v>
      </c>
      <c r="C355" s="127" t="s">
        <v>976</v>
      </c>
      <c r="D355" s="146" t="s">
        <v>649</v>
      </c>
      <c r="E355" s="90">
        <v>44572</v>
      </c>
      <c r="F355" s="90">
        <v>44895</v>
      </c>
    </row>
    <row r="356" spans="1:6" ht="50.25" customHeight="1" x14ac:dyDescent="0.2">
      <c r="A356" s="408"/>
      <c r="B356" s="139" t="s">
        <v>1632</v>
      </c>
      <c r="C356" s="127" t="s">
        <v>976</v>
      </c>
      <c r="D356" s="146" t="s">
        <v>649</v>
      </c>
      <c r="E356" s="90">
        <v>44572</v>
      </c>
      <c r="F356" s="90">
        <v>44895</v>
      </c>
    </row>
    <row r="357" spans="1:6" ht="50.25" customHeight="1" x14ac:dyDescent="0.2">
      <c r="A357" s="406" t="str">
        <f>'ACCS 2022'!C94</f>
        <v>Estructurar la información establecida en el PEGIR referente a los riesgos por sede</v>
      </c>
      <c r="B357" s="139" t="s">
        <v>1633</v>
      </c>
      <c r="C357" s="127" t="s">
        <v>976</v>
      </c>
      <c r="D357" s="146" t="s">
        <v>649</v>
      </c>
      <c r="E357" s="90">
        <v>44572</v>
      </c>
      <c r="F357" s="90">
        <v>44651</v>
      </c>
    </row>
    <row r="358" spans="1:6" ht="50.25" customHeight="1" x14ac:dyDescent="0.2">
      <c r="A358" s="407"/>
      <c r="B358" s="139" t="s">
        <v>1634</v>
      </c>
      <c r="C358" s="127" t="s">
        <v>976</v>
      </c>
      <c r="D358" s="146" t="s">
        <v>649</v>
      </c>
      <c r="E358" s="90">
        <v>44572</v>
      </c>
      <c r="F358" s="90">
        <v>44651</v>
      </c>
    </row>
    <row r="359" spans="1:6" ht="50.25" customHeight="1" x14ac:dyDescent="0.2">
      <c r="A359" s="407"/>
      <c r="B359" s="139" t="s">
        <v>1635</v>
      </c>
      <c r="C359" s="127" t="s">
        <v>976</v>
      </c>
      <c r="D359" s="146" t="s">
        <v>649</v>
      </c>
      <c r="E359" s="90">
        <v>44572</v>
      </c>
      <c r="F359" s="90">
        <v>44651</v>
      </c>
    </row>
    <row r="360" spans="1:6" ht="50.25" customHeight="1" x14ac:dyDescent="0.2">
      <c r="A360" s="408"/>
      <c r="B360" s="139" t="s">
        <v>1636</v>
      </c>
      <c r="C360" s="127" t="s">
        <v>976</v>
      </c>
      <c r="D360" s="146" t="s">
        <v>649</v>
      </c>
      <c r="E360" s="90">
        <v>44572</v>
      </c>
      <c r="F360" s="90">
        <v>44651</v>
      </c>
    </row>
    <row r="361" spans="1:6" ht="50.25" customHeight="1" x14ac:dyDescent="0.2">
      <c r="A361" s="406" t="str">
        <f>'ACCS 2022'!C95</f>
        <v>Organizar la información que permita la elaboración del mapa de riesgos por sede.</v>
      </c>
      <c r="B361" s="139" t="s">
        <v>1637</v>
      </c>
      <c r="C361" s="127" t="s">
        <v>976</v>
      </c>
      <c r="D361" s="146" t="s">
        <v>649</v>
      </c>
      <c r="E361" s="90">
        <v>44572</v>
      </c>
      <c r="F361" s="90">
        <v>44651</v>
      </c>
    </row>
    <row r="362" spans="1:6" ht="50.25" customHeight="1" x14ac:dyDescent="0.2">
      <c r="A362" s="407"/>
      <c r="B362" s="139" t="s">
        <v>1638</v>
      </c>
      <c r="C362" s="127" t="s">
        <v>976</v>
      </c>
      <c r="D362" s="146" t="s">
        <v>649</v>
      </c>
      <c r="E362" s="90">
        <v>44572</v>
      </c>
      <c r="F362" s="90">
        <v>44651</v>
      </c>
    </row>
    <row r="363" spans="1:6" ht="50.25" customHeight="1" x14ac:dyDescent="0.2">
      <c r="A363" s="407"/>
      <c r="B363" s="139" t="s">
        <v>1639</v>
      </c>
      <c r="C363" s="127" t="s">
        <v>976</v>
      </c>
      <c r="D363" s="146" t="s">
        <v>649</v>
      </c>
      <c r="E363" s="90">
        <v>44572</v>
      </c>
      <c r="F363" s="90">
        <v>44651</v>
      </c>
    </row>
    <row r="364" spans="1:6" ht="50.25" customHeight="1" x14ac:dyDescent="0.2">
      <c r="A364" s="408"/>
      <c r="B364" s="139" t="s">
        <v>1640</v>
      </c>
      <c r="C364" s="127" t="s">
        <v>976</v>
      </c>
      <c r="D364" s="146" t="s">
        <v>649</v>
      </c>
      <c r="E364" s="90">
        <v>44572</v>
      </c>
      <c r="F364" s="90">
        <v>44651</v>
      </c>
    </row>
    <row r="365" spans="1:6" ht="50.25" customHeight="1" x14ac:dyDescent="0.2">
      <c r="A365" s="406" t="str">
        <f>'ACCS 2022'!C96</f>
        <v>Elaborar el mapa de riesgos por sede.</v>
      </c>
      <c r="B365" s="139" t="s">
        <v>1641</v>
      </c>
      <c r="C365" s="127" t="s">
        <v>976</v>
      </c>
      <c r="D365" s="146" t="s">
        <v>649</v>
      </c>
      <c r="E365" s="90">
        <v>44572</v>
      </c>
      <c r="F365" s="90">
        <v>44651</v>
      </c>
    </row>
    <row r="366" spans="1:6" ht="50.25" customHeight="1" x14ac:dyDescent="0.2">
      <c r="A366" s="407"/>
      <c r="B366" s="139" t="s">
        <v>1642</v>
      </c>
      <c r="C366" s="127" t="s">
        <v>976</v>
      </c>
      <c r="D366" s="146" t="s">
        <v>649</v>
      </c>
      <c r="E366" s="90">
        <v>44572</v>
      </c>
      <c r="F366" s="90">
        <v>44651</v>
      </c>
    </row>
    <row r="367" spans="1:6" ht="50.25" customHeight="1" x14ac:dyDescent="0.2">
      <c r="A367" s="407"/>
      <c r="B367" s="139" t="s">
        <v>1643</v>
      </c>
      <c r="C367" s="127" t="s">
        <v>976</v>
      </c>
      <c r="D367" s="146" t="s">
        <v>649</v>
      </c>
      <c r="E367" s="90">
        <v>44572</v>
      </c>
      <c r="F367" s="90">
        <v>44651</v>
      </c>
    </row>
    <row r="368" spans="1:6" ht="50.25" customHeight="1" x14ac:dyDescent="0.2">
      <c r="A368" s="408"/>
      <c r="B368" s="139" t="s">
        <v>1644</v>
      </c>
      <c r="C368" s="127" t="s">
        <v>976</v>
      </c>
      <c r="D368" s="146" t="s">
        <v>649</v>
      </c>
      <c r="E368" s="90">
        <v>44572</v>
      </c>
      <c r="F368" s="90">
        <v>44651</v>
      </c>
    </row>
    <row r="369" spans="1:6" ht="50.25" customHeight="1" x14ac:dyDescent="0.2">
      <c r="A369" s="406" t="str">
        <f>'ACCS 2022'!C97</f>
        <v>Establecer el cronograma de intervención para cada riesgo identificado.</v>
      </c>
      <c r="B369" s="139" t="s">
        <v>1241</v>
      </c>
      <c r="C369" s="127" t="s">
        <v>976</v>
      </c>
      <c r="D369" s="146" t="s">
        <v>649</v>
      </c>
      <c r="E369" s="90">
        <v>44572</v>
      </c>
      <c r="F369" s="90">
        <v>44651</v>
      </c>
    </row>
    <row r="370" spans="1:6" ht="50.25" customHeight="1" x14ac:dyDescent="0.2">
      <c r="A370" s="407"/>
      <c r="B370" s="139" t="s">
        <v>1661</v>
      </c>
      <c r="C370" s="127" t="s">
        <v>976</v>
      </c>
      <c r="D370" s="146" t="s">
        <v>649</v>
      </c>
      <c r="E370" s="90">
        <v>44572</v>
      </c>
      <c r="F370" s="90">
        <v>44651</v>
      </c>
    </row>
    <row r="371" spans="1:6" ht="50.25" customHeight="1" x14ac:dyDescent="0.2">
      <c r="A371" s="407"/>
      <c r="B371" s="139" t="s">
        <v>1662</v>
      </c>
      <c r="C371" s="127" t="s">
        <v>976</v>
      </c>
      <c r="D371" s="146" t="s">
        <v>649</v>
      </c>
      <c r="E371" s="90">
        <v>44572</v>
      </c>
      <c r="F371" s="90">
        <v>44651</v>
      </c>
    </row>
    <row r="372" spans="1:6" ht="50.25" customHeight="1" x14ac:dyDescent="0.2">
      <c r="A372" s="408"/>
      <c r="B372" s="139" t="s">
        <v>1663</v>
      </c>
      <c r="C372" s="127" t="s">
        <v>976</v>
      </c>
      <c r="D372" s="146" t="s">
        <v>649</v>
      </c>
      <c r="E372" s="90">
        <v>44572</v>
      </c>
      <c r="F372" s="90">
        <v>44651</v>
      </c>
    </row>
    <row r="373" spans="1:6" ht="50.25" customHeight="1" x14ac:dyDescent="0.2">
      <c r="A373" s="406" t="str">
        <f>'ACCS 2022'!C98</f>
        <v>Revisar y corregir el PEGIR.</v>
      </c>
      <c r="B373" s="139" t="s">
        <v>1645</v>
      </c>
      <c r="C373" s="127" t="s">
        <v>976</v>
      </c>
      <c r="D373" s="146" t="s">
        <v>649</v>
      </c>
      <c r="E373" s="90">
        <v>44572</v>
      </c>
      <c r="F373" s="90">
        <v>44651</v>
      </c>
    </row>
    <row r="374" spans="1:6" ht="50.25" customHeight="1" x14ac:dyDescent="0.2">
      <c r="A374" s="407"/>
      <c r="B374" s="139" t="s">
        <v>1646</v>
      </c>
      <c r="C374" s="127" t="s">
        <v>976</v>
      </c>
      <c r="D374" s="146" t="s">
        <v>649</v>
      </c>
      <c r="E374" s="90">
        <v>44572</v>
      </c>
      <c r="F374" s="90">
        <v>44651</v>
      </c>
    </row>
    <row r="375" spans="1:6" ht="50.25" customHeight="1" x14ac:dyDescent="0.2">
      <c r="A375" s="407"/>
      <c r="B375" s="139" t="s">
        <v>1647</v>
      </c>
      <c r="C375" s="127" t="s">
        <v>976</v>
      </c>
      <c r="D375" s="146" t="s">
        <v>649</v>
      </c>
      <c r="E375" s="90">
        <v>44572</v>
      </c>
      <c r="F375" s="90">
        <v>44651</v>
      </c>
    </row>
    <row r="376" spans="1:6" ht="50.25" customHeight="1" x14ac:dyDescent="0.2">
      <c r="A376" s="408"/>
      <c r="B376" s="139" t="s">
        <v>1648</v>
      </c>
      <c r="C376" s="127" t="s">
        <v>976</v>
      </c>
      <c r="D376" s="146" t="s">
        <v>649</v>
      </c>
      <c r="E376" s="90">
        <v>44572</v>
      </c>
      <c r="F376" s="90">
        <v>44651</v>
      </c>
    </row>
    <row r="377" spans="1:6" ht="50.25" customHeight="1" x14ac:dyDescent="0.2">
      <c r="A377" s="406" t="str">
        <f>'ACCS 2022'!C99</f>
        <v>Aprobar el Proyecto estructurado.</v>
      </c>
      <c r="B377" s="139" t="s">
        <v>1649</v>
      </c>
      <c r="C377" s="127" t="s">
        <v>976</v>
      </c>
      <c r="D377" s="146" t="s">
        <v>649</v>
      </c>
      <c r="E377" s="90">
        <v>44572</v>
      </c>
      <c r="F377" s="90">
        <v>44651</v>
      </c>
    </row>
    <row r="378" spans="1:6" ht="50.25" customHeight="1" x14ac:dyDescent="0.2">
      <c r="A378" s="407"/>
      <c r="B378" s="139" t="s">
        <v>1573</v>
      </c>
      <c r="C378" s="127" t="s">
        <v>976</v>
      </c>
      <c r="D378" s="146" t="s">
        <v>649</v>
      </c>
      <c r="E378" s="90">
        <v>44572</v>
      </c>
      <c r="F378" s="90">
        <v>44651</v>
      </c>
    </row>
    <row r="379" spans="1:6" ht="50.25" customHeight="1" x14ac:dyDescent="0.2">
      <c r="A379" s="407"/>
      <c r="B379" s="139" t="s">
        <v>1650</v>
      </c>
      <c r="C379" s="127" t="s">
        <v>976</v>
      </c>
      <c r="D379" s="146" t="s">
        <v>649</v>
      </c>
      <c r="E379" s="90">
        <v>44572</v>
      </c>
      <c r="F379" s="90">
        <v>44651</v>
      </c>
    </row>
    <row r="380" spans="1:6" ht="50.25" customHeight="1" x14ac:dyDescent="0.2">
      <c r="A380" s="408"/>
      <c r="B380" s="139" t="s">
        <v>1651</v>
      </c>
      <c r="C380" s="127" t="s">
        <v>976</v>
      </c>
      <c r="D380" s="146" t="s">
        <v>649</v>
      </c>
      <c r="E380" s="90">
        <v>44572</v>
      </c>
      <c r="F380" s="90">
        <v>44651</v>
      </c>
    </row>
    <row r="381" spans="1:6" ht="50.25" customHeight="1" x14ac:dyDescent="0.2">
      <c r="A381" s="406" t="str">
        <f>'ACCS 2022'!C100</f>
        <v>Socializar el PEGIR.</v>
      </c>
      <c r="B381" s="139" t="s">
        <v>1652</v>
      </c>
      <c r="C381" s="127" t="s">
        <v>976</v>
      </c>
      <c r="D381" s="146" t="s">
        <v>649</v>
      </c>
      <c r="E381" s="90">
        <v>44572</v>
      </c>
      <c r="F381" s="90">
        <v>44651</v>
      </c>
    </row>
    <row r="382" spans="1:6" ht="50.25" customHeight="1" x14ac:dyDescent="0.2">
      <c r="A382" s="407"/>
      <c r="B382" s="139" t="s">
        <v>1653</v>
      </c>
      <c r="C382" s="127" t="s">
        <v>976</v>
      </c>
      <c r="D382" s="146" t="s">
        <v>649</v>
      </c>
      <c r="E382" s="90">
        <v>44572</v>
      </c>
      <c r="F382" s="90">
        <v>44651</v>
      </c>
    </row>
    <row r="383" spans="1:6" ht="50.25" customHeight="1" x14ac:dyDescent="0.2">
      <c r="A383" s="407"/>
      <c r="B383" s="139" t="s">
        <v>1654</v>
      </c>
      <c r="C383" s="127" t="s">
        <v>976</v>
      </c>
      <c r="D383" s="146" t="s">
        <v>649</v>
      </c>
      <c r="E383" s="90">
        <v>44572</v>
      </c>
      <c r="F383" s="90">
        <v>44651</v>
      </c>
    </row>
    <row r="384" spans="1:6" ht="50.25" customHeight="1" x14ac:dyDescent="0.2">
      <c r="A384" s="408"/>
      <c r="B384" s="139" t="s">
        <v>1655</v>
      </c>
      <c r="C384" s="127" t="s">
        <v>976</v>
      </c>
      <c r="D384" s="146" t="s">
        <v>649</v>
      </c>
      <c r="E384" s="90">
        <v>44572</v>
      </c>
      <c r="F384" s="90">
        <v>44651</v>
      </c>
    </row>
    <row r="385" spans="1:6" ht="50.25" customHeight="1" x14ac:dyDescent="0.2">
      <c r="A385" s="409" t="str">
        <f>'ACCS 2022'!C101</f>
        <v>Construir el Plan de Acción a partir del PEGIR.</v>
      </c>
      <c r="B385" s="139" t="s">
        <v>1656</v>
      </c>
      <c r="C385" s="127" t="s">
        <v>976</v>
      </c>
      <c r="D385" s="146" t="s">
        <v>649</v>
      </c>
      <c r="E385" s="90">
        <v>44572</v>
      </c>
      <c r="F385" s="90">
        <v>44651</v>
      </c>
    </row>
    <row r="386" spans="1:6" ht="50.25" customHeight="1" x14ac:dyDescent="0.2">
      <c r="A386" s="409"/>
      <c r="B386" s="139" t="s">
        <v>1657</v>
      </c>
      <c r="C386" s="127" t="s">
        <v>976</v>
      </c>
      <c r="D386" s="146" t="s">
        <v>649</v>
      </c>
      <c r="E386" s="90">
        <v>44572</v>
      </c>
      <c r="F386" s="90">
        <v>44651</v>
      </c>
    </row>
    <row r="387" spans="1:6" ht="50.25" customHeight="1" x14ac:dyDescent="0.2">
      <c r="A387" s="409"/>
      <c r="B387" s="139" t="s">
        <v>1658</v>
      </c>
      <c r="C387" s="127" t="s">
        <v>976</v>
      </c>
      <c r="D387" s="146" t="s">
        <v>649</v>
      </c>
      <c r="E387" s="90">
        <v>44572</v>
      </c>
      <c r="F387" s="90">
        <v>44651</v>
      </c>
    </row>
    <row r="388" spans="1:6" ht="50.25" customHeight="1" x14ac:dyDescent="0.2">
      <c r="A388" s="409"/>
      <c r="B388" s="139" t="s">
        <v>1659</v>
      </c>
      <c r="C388" s="127" t="s">
        <v>976</v>
      </c>
      <c r="D388" s="146" t="s">
        <v>649</v>
      </c>
      <c r="E388" s="90">
        <v>44572</v>
      </c>
      <c r="F388" s="90">
        <v>44651</v>
      </c>
    </row>
    <row r="389" spans="1:6" x14ac:dyDescent="0.2">
      <c r="A389" s="128"/>
    </row>
  </sheetData>
  <sheetProtection selectLockedCells="1"/>
  <mergeCells count="97">
    <mergeCell ref="A5:A8"/>
    <mergeCell ref="A9:A12"/>
    <mergeCell ref="A13:A16"/>
    <mergeCell ref="A17:A20"/>
    <mergeCell ref="A2:F2"/>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8"/>
    <mergeCell ref="A109:A112"/>
    <mergeCell ref="A113:A116"/>
    <mergeCell ref="A117:A120"/>
    <mergeCell ref="A121:A124"/>
    <mergeCell ref="A125:A128"/>
    <mergeCell ref="A129:A132"/>
    <mergeCell ref="A133:A136"/>
    <mergeCell ref="A137:A140"/>
    <mergeCell ref="A141:A144"/>
    <mergeCell ref="A145:A148"/>
    <mergeCell ref="A149:A152"/>
    <mergeCell ref="A153:A156"/>
    <mergeCell ref="A157:A160"/>
    <mergeCell ref="A161:A164"/>
    <mergeCell ref="A165:A168"/>
    <mergeCell ref="A169:A172"/>
    <mergeCell ref="A173:A176"/>
    <mergeCell ref="A177:A180"/>
    <mergeCell ref="A181:A184"/>
    <mergeCell ref="A185:A188"/>
    <mergeCell ref="A189:A192"/>
    <mergeCell ref="A193:A196"/>
    <mergeCell ref="A197:A200"/>
    <mergeCell ref="A201:A204"/>
    <mergeCell ref="A205:A208"/>
    <mergeCell ref="A209:A212"/>
    <mergeCell ref="A213:A216"/>
    <mergeCell ref="A217:A220"/>
    <mergeCell ref="A221:A224"/>
    <mergeCell ref="A225:A228"/>
    <mergeCell ref="A229:A232"/>
    <mergeCell ref="A233:A236"/>
    <mergeCell ref="A237:A240"/>
    <mergeCell ref="A241:A244"/>
    <mergeCell ref="A245:A248"/>
    <mergeCell ref="A249:A252"/>
    <mergeCell ref="A253:A256"/>
    <mergeCell ref="A257:A260"/>
    <mergeCell ref="A261:A264"/>
    <mergeCell ref="A265:A268"/>
    <mergeCell ref="A269:A272"/>
    <mergeCell ref="A273:A276"/>
    <mergeCell ref="A277:A280"/>
    <mergeCell ref="A281:A284"/>
    <mergeCell ref="A285:A288"/>
    <mergeCell ref="A289:A292"/>
    <mergeCell ref="A293:A296"/>
    <mergeCell ref="A297:A300"/>
    <mergeCell ref="A301:A304"/>
    <mergeCell ref="A305:A308"/>
    <mergeCell ref="A309:A312"/>
    <mergeCell ref="A313:A316"/>
    <mergeCell ref="A317:A320"/>
    <mergeCell ref="A321:A324"/>
    <mergeCell ref="A325:A328"/>
    <mergeCell ref="A329:A332"/>
    <mergeCell ref="A333:A336"/>
    <mergeCell ref="A337:A340"/>
    <mergeCell ref="A341:A344"/>
    <mergeCell ref="A345:A348"/>
    <mergeCell ref="A349:A352"/>
    <mergeCell ref="A353:A356"/>
    <mergeCell ref="A357:A360"/>
    <mergeCell ref="A385:A388"/>
    <mergeCell ref="A361:A364"/>
    <mergeCell ref="A365:A368"/>
    <mergeCell ref="A369:A372"/>
    <mergeCell ref="A373:A376"/>
    <mergeCell ref="A377:A380"/>
    <mergeCell ref="A381:A384"/>
  </mergeCells>
  <hyperlinks>
    <hyperlink ref="D5" r:id="rId1"/>
    <hyperlink ref="D129" r:id="rId2"/>
    <hyperlink ref="D130" r:id="rId3"/>
    <hyperlink ref="D133" r:id="rId4"/>
    <hyperlink ref="D134" r:id="rId5"/>
    <hyperlink ref="D135" r:id="rId6"/>
    <hyperlink ref="D137" r:id="rId7"/>
    <hyperlink ref="D141" r:id="rId8"/>
    <hyperlink ref="D142" r:id="rId9"/>
    <hyperlink ref="D145" r:id="rId10"/>
    <hyperlink ref="D146" r:id="rId11"/>
    <hyperlink ref="D173" r:id="rId12"/>
    <hyperlink ref="D174" r:id="rId13"/>
    <hyperlink ref="D177" r:id="rId14"/>
    <hyperlink ref="D193" r:id="rId15"/>
    <hyperlink ref="D202" r:id="rId16"/>
    <hyperlink ref="D257" r:id="rId17"/>
    <hyperlink ref="D229" r:id="rId18"/>
    <hyperlink ref="D237" r:id="rId19"/>
    <hyperlink ref="D238" r:id="rId20"/>
    <hyperlink ref="D254" r:id="rId21"/>
    <hyperlink ref="D293" r:id="rId22"/>
    <hyperlink ref="D314" r:id="rId23"/>
    <hyperlink ref="D317" r:id="rId24"/>
    <hyperlink ref="D139" r:id="rId25"/>
    <hyperlink ref="D143" r:id="rId26"/>
    <hyperlink ref="D147" r:id="rId27"/>
    <hyperlink ref="D101" r:id="rId28"/>
    <hyperlink ref="D102:D110" r:id="rId29" display="diazur33@gmail.com"/>
    <hyperlink ref="D111" r:id="rId30"/>
    <hyperlink ref="D112:D114" r:id="rId31" display="diazur33@gmail.com"/>
    <hyperlink ref="D117" r:id="rId32"/>
    <hyperlink ref="D16" r:id="rId33"/>
    <hyperlink ref="D20" r:id="rId34"/>
    <hyperlink ref="D23" r:id="rId35"/>
    <hyperlink ref="D24" r:id="rId36"/>
    <hyperlink ref="D38" r:id="rId37"/>
    <hyperlink ref="D37" r:id="rId38"/>
    <hyperlink ref="D39" r:id="rId39"/>
    <hyperlink ref="D40:D52" r:id="rId40" display="itrghrural@gmail.com"/>
    <hyperlink ref="D66" r:id="rId41"/>
    <hyperlink ref="D67" r:id="rId42"/>
    <hyperlink ref="D115" r:id="rId43"/>
    <hyperlink ref="D116" r:id="rId44"/>
    <hyperlink ref="D120" r:id="rId45"/>
    <hyperlink ref="D121" r:id="rId46"/>
    <hyperlink ref="D122" r:id="rId47"/>
    <hyperlink ref="D123" r:id="rId48"/>
    <hyperlink ref="D124" r:id="rId49"/>
    <hyperlink ref="D125" r:id="rId50"/>
    <hyperlink ref="D126" r:id="rId51"/>
    <hyperlink ref="D127" r:id="rId52"/>
    <hyperlink ref="D128" r:id="rId53"/>
    <hyperlink ref="D131" r:id="rId54"/>
    <hyperlink ref="D132" r:id="rId55"/>
    <hyperlink ref="D136" r:id="rId56"/>
    <hyperlink ref="D138" r:id="rId57"/>
    <hyperlink ref="D140" r:id="rId58"/>
    <hyperlink ref="D144" r:id="rId59"/>
    <hyperlink ref="D148" r:id="rId60"/>
    <hyperlink ref="D149" r:id="rId61"/>
    <hyperlink ref="D150" r:id="rId62"/>
    <hyperlink ref="D151" r:id="rId63"/>
    <hyperlink ref="D152" r:id="rId64"/>
    <hyperlink ref="D153" r:id="rId65"/>
    <hyperlink ref="D154" r:id="rId66"/>
    <hyperlink ref="D155" r:id="rId67"/>
    <hyperlink ref="D156" r:id="rId68"/>
    <hyperlink ref="D157" r:id="rId69"/>
    <hyperlink ref="D158" r:id="rId70"/>
    <hyperlink ref="D159" r:id="rId71"/>
    <hyperlink ref="D160" r:id="rId72"/>
    <hyperlink ref="D161" r:id="rId73"/>
    <hyperlink ref="D162" r:id="rId74"/>
    <hyperlink ref="D163" r:id="rId75"/>
    <hyperlink ref="D164" r:id="rId76"/>
    <hyperlink ref="D165" r:id="rId77"/>
    <hyperlink ref="D166" r:id="rId78"/>
    <hyperlink ref="D167" r:id="rId79"/>
    <hyperlink ref="D168" r:id="rId80"/>
    <hyperlink ref="D169" r:id="rId81"/>
    <hyperlink ref="D170" r:id="rId82"/>
    <hyperlink ref="D171" r:id="rId83"/>
    <hyperlink ref="D172" r:id="rId84"/>
    <hyperlink ref="D175" r:id="rId85"/>
    <hyperlink ref="D176" r:id="rId86"/>
    <hyperlink ref="D178" r:id="rId87"/>
    <hyperlink ref="D179" r:id="rId88"/>
    <hyperlink ref="D180" r:id="rId89"/>
    <hyperlink ref="D181" r:id="rId90"/>
    <hyperlink ref="D182" r:id="rId91"/>
    <hyperlink ref="D183" r:id="rId92"/>
    <hyperlink ref="D184" r:id="rId93"/>
    <hyperlink ref="D185" r:id="rId94"/>
    <hyperlink ref="D186" r:id="rId95"/>
    <hyperlink ref="D187" r:id="rId96"/>
    <hyperlink ref="D188" r:id="rId97"/>
    <hyperlink ref="D189" r:id="rId98"/>
    <hyperlink ref="D190:D192" r:id="rId99" display="itrghrural@gmail.com"/>
    <hyperlink ref="D194" r:id="rId100"/>
    <hyperlink ref="D195" r:id="rId101"/>
    <hyperlink ref="D196" r:id="rId102"/>
    <hyperlink ref="D197" r:id="rId103"/>
    <hyperlink ref="D199" r:id="rId104"/>
    <hyperlink ref="D200" r:id="rId105"/>
    <hyperlink ref="D198" r:id="rId106"/>
    <hyperlink ref="D201" r:id="rId107"/>
    <hyperlink ref="D203" r:id="rId108"/>
    <hyperlink ref="D204:D208" r:id="rId109" display="laurarangelfuentes@gmail.com"/>
    <hyperlink ref="D209" r:id="rId110"/>
    <hyperlink ref="D215" r:id="rId111"/>
    <hyperlink ref="D210:D214" r:id="rId112" display="laurarangelfuentes@gmail.com"/>
    <hyperlink ref="D216" r:id="rId113"/>
    <hyperlink ref="D217:D221" r:id="rId114" display="laurarangelfuentes@gmail.com"/>
    <hyperlink ref="D222" r:id="rId115"/>
    <hyperlink ref="D223:D225" r:id="rId116" display="laurarangelfuentes@gmail.com"/>
    <hyperlink ref="D226" r:id="rId117"/>
    <hyperlink ref="D227:D228" r:id="rId118" display="laurarangelfuentes@gmail.com"/>
    <hyperlink ref="D230:D236" r:id="rId119" display="luisrodrigo.0903@gmail.com"/>
    <hyperlink ref="D239:D245" r:id="rId120" display="luisrodrigo.0903@gmail.com"/>
    <hyperlink ref="D246" r:id="rId121"/>
    <hyperlink ref="D247:D253" r:id="rId122" display="luisrodrigo.0903@gmail.com"/>
    <hyperlink ref="D255" r:id="rId123"/>
    <hyperlink ref="D256" r:id="rId124"/>
    <hyperlink ref="D258:D292" r:id="rId125" display="laurarangelfuentes@gmail.com"/>
    <hyperlink ref="D294:D312" r:id="rId126" display="orientacionescolarrgh@gmail.com"/>
    <hyperlink ref="D312:D313" r:id="rId127" display="orientacionescolarrgh@gmail.com"/>
    <hyperlink ref="D315" r:id="rId128"/>
    <hyperlink ref="D316" r:id="rId129"/>
    <hyperlink ref="D318:D324" r:id="rId130" display="orientacionescolarrgh@gmail.com"/>
    <hyperlink ref="D325" r:id="rId131"/>
    <hyperlink ref="D326" r:id="rId132"/>
    <hyperlink ref="D327" r:id="rId133"/>
    <hyperlink ref="D328" r:id="rId134"/>
    <hyperlink ref="D329" r:id="rId135"/>
    <hyperlink ref="D330" r:id="rId136"/>
    <hyperlink ref="D331" r:id="rId137"/>
    <hyperlink ref="D332" r:id="rId138"/>
    <hyperlink ref="D333" r:id="rId139"/>
    <hyperlink ref="D334" r:id="rId140"/>
    <hyperlink ref="D335" r:id="rId141"/>
    <hyperlink ref="D336" r:id="rId142"/>
    <hyperlink ref="D337" r:id="rId143"/>
    <hyperlink ref="D338" r:id="rId144"/>
    <hyperlink ref="D339" r:id="rId145"/>
    <hyperlink ref="D340" r:id="rId146"/>
    <hyperlink ref="D341" r:id="rId147"/>
    <hyperlink ref="D342" r:id="rId148"/>
    <hyperlink ref="D343" r:id="rId149"/>
    <hyperlink ref="D344" r:id="rId150"/>
    <hyperlink ref="D345" r:id="rId151"/>
    <hyperlink ref="D346" r:id="rId152"/>
    <hyperlink ref="D347" r:id="rId153"/>
    <hyperlink ref="D348" r:id="rId154"/>
    <hyperlink ref="D349" r:id="rId155"/>
    <hyperlink ref="D350" r:id="rId156"/>
    <hyperlink ref="D351" r:id="rId157"/>
    <hyperlink ref="D352" r:id="rId158"/>
    <hyperlink ref="D353" r:id="rId159"/>
    <hyperlink ref="D354" r:id="rId160"/>
    <hyperlink ref="D355" r:id="rId161"/>
    <hyperlink ref="D356" r:id="rId162"/>
    <hyperlink ref="D357" r:id="rId163"/>
    <hyperlink ref="D358" r:id="rId164"/>
    <hyperlink ref="D359" r:id="rId165"/>
    <hyperlink ref="D360" r:id="rId166"/>
    <hyperlink ref="D361" r:id="rId167"/>
    <hyperlink ref="D362" r:id="rId168"/>
    <hyperlink ref="D363" r:id="rId169"/>
    <hyperlink ref="D364" r:id="rId170"/>
    <hyperlink ref="D365" r:id="rId171"/>
    <hyperlink ref="D366" r:id="rId172"/>
    <hyperlink ref="D367" r:id="rId173"/>
    <hyperlink ref="D368" r:id="rId174"/>
    <hyperlink ref="D369" r:id="rId175"/>
    <hyperlink ref="D370" r:id="rId176"/>
    <hyperlink ref="D371" r:id="rId177"/>
    <hyperlink ref="D372" r:id="rId178"/>
    <hyperlink ref="D373" r:id="rId179"/>
    <hyperlink ref="D374" r:id="rId180"/>
    <hyperlink ref="D375" r:id="rId181"/>
    <hyperlink ref="D376" r:id="rId182"/>
    <hyperlink ref="D377" r:id="rId183"/>
    <hyperlink ref="D378" r:id="rId184"/>
    <hyperlink ref="D379" r:id="rId185"/>
    <hyperlink ref="D380" r:id="rId186"/>
    <hyperlink ref="D381" r:id="rId187"/>
    <hyperlink ref="D382" r:id="rId188"/>
    <hyperlink ref="D383" r:id="rId189"/>
    <hyperlink ref="D384" r:id="rId190"/>
    <hyperlink ref="D385" r:id="rId191"/>
    <hyperlink ref="D386" r:id="rId192"/>
    <hyperlink ref="D387" r:id="rId193"/>
    <hyperlink ref="D388" r:id="rId194"/>
  </hyperlinks>
  <pageMargins left="0.7" right="0.7" top="0.75" bottom="0.75" header="0.3" footer="0.3"/>
  <pageSetup orientation="portrait" r:id="rId1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499984740745262"/>
  </sheetPr>
  <dimension ref="A1:H68"/>
  <sheetViews>
    <sheetView topLeftCell="A58" workbookViewId="0">
      <selection activeCell="C68" sqref="C68"/>
    </sheetView>
  </sheetViews>
  <sheetFormatPr baseColWidth="10" defaultColWidth="9.28515625" defaultRowHeight="10.199999999999999" x14ac:dyDescent="0.2"/>
  <cols>
    <col min="1" max="1" width="8.28515625" customWidth="1"/>
    <col min="2" max="2" width="71.85546875" customWidth="1"/>
    <col min="3" max="3" width="64" style="45" customWidth="1"/>
    <col min="4" max="5" width="18.85546875" customWidth="1"/>
    <col min="7" max="7" width="11.140625" customWidth="1"/>
  </cols>
  <sheetData>
    <row r="1" spans="1:3" ht="15" customHeight="1" x14ac:dyDescent="0.2">
      <c r="A1" s="65">
        <v>1</v>
      </c>
    </row>
    <row r="2" spans="1:3" ht="15" customHeight="1" x14ac:dyDescent="0.2"/>
    <row r="3" spans="1:3" ht="26.25" customHeight="1" x14ac:dyDescent="0.2">
      <c r="B3" s="296" t="s">
        <v>123</v>
      </c>
      <c r="C3" s="296"/>
    </row>
    <row r="4" spans="1:3" ht="15" customHeight="1" x14ac:dyDescent="0.2">
      <c r="B4" s="288" t="s">
        <v>0</v>
      </c>
      <c r="C4" s="288"/>
    </row>
    <row r="5" spans="1:3" ht="30.75" customHeight="1" x14ac:dyDescent="0.2">
      <c r="B5" s="291" t="s">
        <v>99</v>
      </c>
      <c r="C5" s="292"/>
    </row>
    <row r="6" spans="1:3" ht="15" customHeight="1" x14ac:dyDescent="0.2">
      <c r="B6" s="1" t="s">
        <v>1</v>
      </c>
      <c r="C6" s="46" t="s">
        <v>2</v>
      </c>
    </row>
    <row r="7" spans="1:3" ht="28.5" customHeight="1" x14ac:dyDescent="0.2">
      <c r="B7" s="62" t="s">
        <v>3</v>
      </c>
      <c r="C7" s="56" t="s">
        <v>706</v>
      </c>
    </row>
    <row r="8" spans="1:3" ht="28.5" customHeight="1" x14ac:dyDescent="0.2">
      <c r="B8" s="62" t="s">
        <v>4</v>
      </c>
      <c r="C8" s="56" t="s">
        <v>707</v>
      </c>
    </row>
    <row r="9" spans="1:3" ht="28.5" customHeight="1" x14ac:dyDescent="0.2">
      <c r="B9" s="16" t="s">
        <v>5</v>
      </c>
      <c r="C9" s="56" t="s">
        <v>708</v>
      </c>
    </row>
    <row r="10" spans="1:3" ht="28.5" customHeight="1" x14ac:dyDescent="0.2">
      <c r="B10" s="16" t="s">
        <v>6</v>
      </c>
      <c r="C10" s="56" t="s">
        <v>709</v>
      </c>
    </row>
    <row r="11" spans="1:3" ht="15" customHeight="1" x14ac:dyDescent="0.2"/>
    <row r="12" spans="1:3" ht="15" customHeight="1" x14ac:dyDescent="0.2">
      <c r="B12" s="288" t="s">
        <v>7</v>
      </c>
      <c r="C12" s="288"/>
    </row>
    <row r="13" spans="1:3" ht="33" customHeight="1" x14ac:dyDescent="0.2">
      <c r="B13" s="291" t="s">
        <v>98</v>
      </c>
      <c r="C13" s="292"/>
    </row>
    <row r="14" spans="1:3" ht="28.5" customHeight="1" x14ac:dyDescent="0.2">
      <c r="B14" s="16" t="s">
        <v>8</v>
      </c>
      <c r="C14" s="149" t="s">
        <v>712</v>
      </c>
    </row>
    <row r="15" spans="1:3" ht="28.5" customHeight="1" x14ac:dyDescent="0.2">
      <c r="B15" s="16" t="s">
        <v>9</v>
      </c>
      <c r="C15" s="149" t="s">
        <v>710</v>
      </c>
    </row>
    <row r="16" spans="1:3" ht="28.5" customHeight="1" x14ac:dyDescent="0.2">
      <c r="B16" s="16" t="s">
        <v>10</v>
      </c>
      <c r="C16" s="149" t="s">
        <v>711</v>
      </c>
    </row>
    <row r="17" spans="2:3" ht="28.5" customHeight="1" x14ac:dyDescent="0.2">
      <c r="B17" s="16" t="s">
        <v>11</v>
      </c>
      <c r="C17" s="149" t="s">
        <v>713</v>
      </c>
    </row>
    <row r="18" spans="2:3" ht="28.5" customHeight="1" x14ac:dyDescent="0.2">
      <c r="B18" s="16" t="s">
        <v>12</v>
      </c>
      <c r="C18" s="149" t="s">
        <v>714</v>
      </c>
    </row>
    <row r="19" spans="2:3" ht="42.75" customHeight="1" x14ac:dyDescent="0.2">
      <c r="B19" s="16" t="s">
        <v>13</v>
      </c>
      <c r="C19" s="149" t="s">
        <v>715</v>
      </c>
    </row>
    <row r="20" spans="2:3" ht="28.5" customHeight="1" x14ac:dyDescent="0.2">
      <c r="B20" s="16" t="s">
        <v>14</v>
      </c>
      <c r="C20" s="149" t="s">
        <v>716</v>
      </c>
    </row>
    <row r="21" spans="2:3" ht="28.5" customHeight="1" x14ac:dyDescent="0.2">
      <c r="B21" s="16" t="s">
        <v>15</v>
      </c>
      <c r="C21" s="149" t="s">
        <v>717</v>
      </c>
    </row>
    <row r="22" spans="2:3" ht="28.5" customHeight="1" x14ac:dyDescent="0.2">
      <c r="B22" s="16" t="s">
        <v>16</v>
      </c>
      <c r="C22" s="149" t="s">
        <v>718</v>
      </c>
    </row>
    <row r="23" spans="2:3" ht="15" customHeight="1" x14ac:dyDescent="0.3">
      <c r="B23" s="2"/>
      <c r="C23" s="47"/>
    </row>
    <row r="24" spans="2:3" ht="15" customHeight="1" x14ac:dyDescent="0.2">
      <c r="B24" s="288" t="s">
        <v>128</v>
      </c>
      <c r="C24" s="288"/>
    </row>
    <row r="25" spans="2:3" ht="15" customHeight="1" x14ac:dyDescent="0.2">
      <c r="B25" s="289" t="s">
        <v>17</v>
      </c>
      <c r="C25" s="289"/>
    </row>
    <row r="26" spans="2:3" ht="39" customHeight="1" x14ac:dyDescent="0.2">
      <c r="B26" s="15" t="s">
        <v>17</v>
      </c>
      <c r="C26" s="149" t="s">
        <v>720</v>
      </c>
    </row>
    <row r="27" spans="2:3" ht="15" customHeight="1" x14ac:dyDescent="0.25">
      <c r="B27" s="3"/>
      <c r="C27" s="48"/>
    </row>
    <row r="28" spans="2:3" ht="15" customHeight="1" x14ac:dyDescent="0.2">
      <c r="B28" s="289" t="s">
        <v>100</v>
      </c>
      <c r="C28" s="289"/>
    </row>
    <row r="29" spans="2:3" ht="28.5" customHeight="1" x14ac:dyDescent="0.2">
      <c r="B29" s="15" t="s">
        <v>18</v>
      </c>
      <c r="C29" s="149" t="s">
        <v>719</v>
      </c>
    </row>
    <row r="30" spans="2:3" ht="15" customHeight="1" x14ac:dyDescent="0.2"/>
    <row r="31" spans="2:3" ht="23.25" customHeight="1" x14ac:dyDescent="0.2">
      <c r="B31" s="290" t="s">
        <v>129</v>
      </c>
      <c r="C31" s="290"/>
    </row>
    <row r="32" spans="2:3" ht="15" customHeight="1" x14ac:dyDescent="0.2">
      <c r="B32" s="289" t="s">
        <v>19</v>
      </c>
      <c r="C32" s="289"/>
    </row>
    <row r="33" spans="2:8" ht="36.75" customHeight="1" x14ac:dyDescent="0.2">
      <c r="B33" s="291" t="s">
        <v>130</v>
      </c>
      <c r="C33" s="292"/>
    </row>
    <row r="34" spans="2:8" ht="40.5" customHeight="1" x14ac:dyDescent="0.2">
      <c r="B34" s="16" t="s">
        <v>20</v>
      </c>
      <c r="C34" s="149" t="s">
        <v>721</v>
      </c>
    </row>
    <row r="35" spans="2:8" ht="28.5" customHeight="1" x14ac:dyDescent="0.2">
      <c r="B35" s="16" t="s">
        <v>21</v>
      </c>
      <c r="C35" s="149" t="s">
        <v>722</v>
      </c>
    </row>
    <row r="36" spans="2:8" ht="28.5" customHeight="1" x14ac:dyDescent="0.2">
      <c r="B36" s="15" t="s">
        <v>22</v>
      </c>
      <c r="C36" s="150" t="s">
        <v>723</v>
      </c>
    </row>
    <row r="37" spans="2:8" ht="28.5" customHeight="1" x14ac:dyDescent="0.2"/>
    <row r="38" spans="2:8" ht="32.25" customHeight="1" thickBot="1" x14ac:dyDescent="0.25">
      <c r="B38" s="288" t="s">
        <v>175</v>
      </c>
      <c r="C38" s="288"/>
    </row>
    <row r="39" spans="2:8" ht="15" customHeight="1" x14ac:dyDescent="0.2">
      <c r="B39" s="13" t="s">
        <v>176</v>
      </c>
      <c r="C39" s="63">
        <v>2021</v>
      </c>
    </row>
    <row r="40" spans="2:8" s="22" customFormat="1" ht="33.75" customHeight="1" x14ac:dyDescent="0.25">
      <c r="B40" s="289" t="s">
        <v>131</v>
      </c>
      <c r="C40" s="289"/>
      <c r="D40" s="24" t="s">
        <v>133</v>
      </c>
      <c r="E40" s="23" t="s">
        <v>134</v>
      </c>
    </row>
    <row r="41" spans="2:8" s="22" customFormat="1" ht="15" customHeight="1" x14ac:dyDescent="0.25">
      <c r="B41" s="293" t="s">
        <v>1697</v>
      </c>
      <c r="C41" s="294"/>
      <c r="D41" s="58"/>
      <c r="E41" s="59"/>
      <c r="F41" s="284" t="str">
        <f>IF(E41&gt;D41,"Verificar informacion","")</f>
        <v/>
      </c>
      <c r="G41" s="285"/>
      <c r="H41" s="286"/>
    </row>
    <row r="42" spans="2:8" s="22" customFormat="1" ht="15" x14ac:dyDescent="0.25">
      <c r="B42" s="293"/>
      <c r="C42" s="294"/>
      <c r="D42" s="60"/>
      <c r="E42" s="59"/>
      <c r="F42" s="284" t="str">
        <f>IF(E42&gt;D42,"Verificar informacion","")</f>
        <v/>
      </c>
      <c r="G42" s="285"/>
      <c r="H42" s="286"/>
    </row>
    <row r="43" spans="2:8" s="22" customFormat="1" ht="15" customHeight="1" x14ac:dyDescent="0.25">
      <c r="B43" s="293"/>
      <c r="C43" s="294"/>
      <c r="D43" s="60"/>
      <c r="E43" s="59"/>
      <c r="F43" s="284" t="str">
        <f>IF(E43&gt;D43,"Verificar informacion","")</f>
        <v/>
      </c>
      <c r="G43" s="285"/>
      <c r="H43" s="286"/>
    </row>
    <row r="44" spans="2:8" s="22" customFormat="1" ht="15" x14ac:dyDescent="0.25">
      <c r="B44" s="293"/>
      <c r="C44" s="294"/>
      <c r="D44" s="60"/>
      <c r="E44" s="59"/>
      <c r="F44" s="284" t="str">
        <f>IF(E44&gt;D44,"Verificar informacion","")</f>
        <v/>
      </c>
      <c r="G44" s="285"/>
      <c r="H44" s="286"/>
    </row>
    <row r="45" spans="2:8" s="22" customFormat="1" ht="15" x14ac:dyDescent="0.25">
      <c r="B45" s="293"/>
      <c r="C45" s="294"/>
      <c r="D45" s="60"/>
      <c r="E45" s="59"/>
      <c r="F45" s="284" t="str">
        <f>IF(E45&gt;D45,"Verificar informacion","")</f>
        <v/>
      </c>
      <c r="G45" s="285"/>
      <c r="H45" s="286"/>
    </row>
    <row r="46" spans="2:8" ht="15" customHeight="1" x14ac:dyDescent="0.2"/>
    <row r="47" spans="2:8" ht="15" customHeight="1" x14ac:dyDescent="0.2">
      <c r="B47" s="289" t="s">
        <v>132</v>
      </c>
      <c r="C47" s="289"/>
    </row>
    <row r="48" spans="2:8" ht="30.75" customHeight="1" x14ac:dyDescent="0.2">
      <c r="B48" s="289" t="s">
        <v>135</v>
      </c>
      <c r="C48" s="289"/>
    </row>
    <row r="49" spans="2:6" ht="39.75" customHeight="1" x14ac:dyDescent="0.2">
      <c r="B49" s="15" t="s">
        <v>23</v>
      </c>
      <c r="C49" s="56" t="s">
        <v>1698</v>
      </c>
    </row>
    <row r="50" spans="2:6" ht="39" customHeight="1" x14ac:dyDescent="0.2">
      <c r="B50" s="15" t="s">
        <v>24</v>
      </c>
      <c r="C50" s="56" t="s">
        <v>724</v>
      </c>
    </row>
    <row r="51" spans="2:6" ht="33" customHeight="1" x14ac:dyDescent="0.2">
      <c r="B51" s="15" t="s">
        <v>25</v>
      </c>
      <c r="C51" s="56" t="s">
        <v>725</v>
      </c>
    </row>
    <row r="52" spans="2:6" ht="15" customHeight="1" x14ac:dyDescent="0.2"/>
    <row r="53" spans="2:6" ht="15" customHeight="1" thickBot="1" x14ac:dyDescent="0.25">
      <c r="B53" s="289" t="s">
        <v>26</v>
      </c>
      <c r="C53" s="295"/>
      <c r="D53" s="76"/>
      <c r="E53" s="76"/>
      <c r="F53" s="76"/>
    </row>
    <row r="54" spans="2:6" ht="15" customHeight="1" x14ac:dyDescent="0.2">
      <c r="B54" s="13" t="s">
        <v>27</v>
      </c>
      <c r="C54" s="75">
        <v>2021</v>
      </c>
      <c r="D54" s="76"/>
      <c r="E54" s="76"/>
      <c r="F54" s="76"/>
    </row>
    <row r="55" spans="2:6" ht="25.5" customHeight="1" x14ac:dyDescent="0.2">
      <c r="B55" s="50" t="s">
        <v>82</v>
      </c>
      <c r="C55" s="49" t="s">
        <v>139</v>
      </c>
      <c r="D55" s="76"/>
      <c r="E55" s="287" t="str">
        <f>IF(SUM(C56:C60)&gt;100%,"La sumatoria de Tipo de Estudios es superior a 100%","")</f>
        <v/>
      </c>
      <c r="F55" s="287"/>
    </row>
    <row r="56" spans="2:6" ht="15" customHeight="1" x14ac:dyDescent="0.25">
      <c r="B56" s="14" t="s">
        <v>28</v>
      </c>
      <c r="C56" s="64">
        <v>0.56000000000000005</v>
      </c>
    </row>
    <row r="57" spans="2:6" ht="15" customHeight="1" x14ac:dyDescent="0.25">
      <c r="B57" s="14" t="s">
        <v>29</v>
      </c>
      <c r="C57" s="64"/>
    </row>
    <row r="58" spans="2:6" ht="15" customHeight="1" x14ac:dyDescent="0.25">
      <c r="B58" s="14" t="s">
        <v>30</v>
      </c>
      <c r="C58" s="64"/>
    </row>
    <row r="59" spans="2:6" ht="15" customHeight="1" x14ac:dyDescent="0.25">
      <c r="B59" s="14" t="s">
        <v>31</v>
      </c>
      <c r="C59" s="64">
        <v>0.33</v>
      </c>
    </row>
    <row r="60" spans="2:6" ht="15" customHeight="1" x14ac:dyDescent="0.25">
      <c r="B60" s="14" t="s">
        <v>32</v>
      </c>
      <c r="C60" s="64"/>
    </row>
    <row r="61" spans="2:6" ht="22.5" customHeight="1" x14ac:dyDescent="0.2">
      <c r="B61" s="51" t="s">
        <v>81</v>
      </c>
      <c r="C61" s="49" t="s">
        <v>139</v>
      </c>
      <c r="E61" s="283" t="str">
        <f>IF(SUM(C62:C65)&gt;100%,"La sumatoria de Tipo de Trabajo es superior a 100%","")</f>
        <v/>
      </c>
      <c r="F61" s="283"/>
    </row>
    <row r="62" spans="2:6" ht="15" customHeight="1" x14ac:dyDescent="0.25">
      <c r="B62" s="14" t="s">
        <v>137</v>
      </c>
      <c r="C62" s="64"/>
    </row>
    <row r="63" spans="2:6" ht="15" customHeight="1" x14ac:dyDescent="0.25">
      <c r="B63" s="14" t="s">
        <v>138</v>
      </c>
      <c r="C63" s="64">
        <v>0.11</v>
      </c>
    </row>
    <row r="64" spans="2:6" ht="15" customHeight="1" x14ac:dyDescent="0.25">
      <c r="B64" s="14" t="s">
        <v>33</v>
      </c>
      <c r="C64" s="64"/>
    </row>
    <row r="65" spans="2:3" ht="15" customHeight="1" x14ac:dyDescent="0.25">
      <c r="B65" s="14" t="s">
        <v>32</v>
      </c>
      <c r="C65" s="64"/>
    </row>
    <row r="66" spans="2:3" ht="15" customHeight="1" x14ac:dyDescent="0.2"/>
    <row r="67" spans="2:3" ht="38.25" customHeight="1" x14ac:dyDescent="0.2">
      <c r="B67" s="288" t="s">
        <v>34</v>
      </c>
      <c r="C67" s="288"/>
    </row>
    <row r="68" spans="2:3" ht="69.75" customHeight="1" x14ac:dyDescent="0.2">
      <c r="B68" s="17" t="s">
        <v>34</v>
      </c>
      <c r="C68" s="57" t="s">
        <v>1699</v>
      </c>
    </row>
  </sheetData>
  <sheetProtection password="CC5C" sheet="1" selectLockedCells="1"/>
  <mergeCells count="29">
    <mergeCell ref="B42:C42"/>
    <mergeCell ref="B3:C3"/>
    <mergeCell ref="B4:C4"/>
    <mergeCell ref="B5:C5"/>
    <mergeCell ref="B12:C12"/>
    <mergeCell ref="B13:C13"/>
    <mergeCell ref="B67:C67"/>
    <mergeCell ref="B24:C24"/>
    <mergeCell ref="B25:C25"/>
    <mergeCell ref="B28:C28"/>
    <mergeCell ref="B31:C31"/>
    <mergeCell ref="B32:C32"/>
    <mergeCell ref="B33:C33"/>
    <mergeCell ref="B38:C38"/>
    <mergeCell ref="B40:C40"/>
    <mergeCell ref="B41:C41"/>
    <mergeCell ref="B53:C53"/>
    <mergeCell ref="B47:C47"/>
    <mergeCell ref="B48:C48"/>
    <mergeCell ref="B43:C43"/>
    <mergeCell ref="B44:C44"/>
    <mergeCell ref="B45:C45"/>
    <mergeCell ref="E61:F61"/>
    <mergeCell ref="F41:H41"/>
    <mergeCell ref="F42:H42"/>
    <mergeCell ref="F43:H43"/>
    <mergeCell ref="F44:H44"/>
    <mergeCell ref="F45:H45"/>
    <mergeCell ref="E55:F55"/>
  </mergeCells>
  <phoneticPr fontId="15" type="noConversion"/>
  <conditionalFormatting sqref="C56:C60 C62:C65">
    <cfRule type="cellIs" dxfId="10" priority="13" stopIfTrue="1" operator="between">
      <formula>0</formula>
      <formula>1</formula>
    </cfRule>
  </conditionalFormatting>
  <conditionalFormatting sqref="E55">
    <cfRule type="expression" dxfId="9" priority="10" stopIfTrue="1">
      <formula>LEN($E$55)&gt;0</formula>
    </cfRule>
  </conditionalFormatting>
  <conditionalFormatting sqref="E61:F61">
    <cfRule type="expression" dxfId="8" priority="9" stopIfTrue="1">
      <formula>LEN($E$61)&gt;0</formula>
    </cfRule>
  </conditionalFormatting>
  <conditionalFormatting sqref="F41:F45">
    <cfRule type="expression" dxfId="7" priority="3" stopIfTrue="1">
      <formula>LEN(F41)&gt;0</formula>
    </cfRule>
  </conditionalFormatting>
  <dataValidations count="2">
    <dataValidation type="whole" allowBlank="1" showInputMessage="1" showErrorMessage="1" sqref="D41:E45">
      <formula1>0</formula1>
      <formula2>10000</formula2>
    </dataValidation>
    <dataValidation type="decimal" allowBlank="1" showInputMessage="1" showErrorMessage="1" sqref="C62:C65 C56:C60">
      <formula1>0</formula1>
      <formula2>1</formula2>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499984740745262"/>
  </sheetPr>
  <dimension ref="A2:G54"/>
  <sheetViews>
    <sheetView topLeftCell="A40" workbookViewId="0">
      <selection activeCell="C37" sqref="C37"/>
    </sheetView>
  </sheetViews>
  <sheetFormatPr baseColWidth="10" defaultColWidth="9.28515625" defaultRowHeight="15.15" customHeight="1" x14ac:dyDescent="0.2"/>
  <cols>
    <col min="1" max="1" width="35.42578125" customWidth="1"/>
    <col min="2" max="2" width="36.140625" customWidth="1"/>
    <col min="3" max="3" width="30.42578125" style="45" customWidth="1"/>
    <col min="4" max="4" width="57.85546875" customWidth="1"/>
    <col min="5" max="5" width="9.28515625" customWidth="1"/>
    <col min="6" max="6" width="26.140625" customWidth="1"/>
    <col min="7" max="7" width="4.140625" customWidth="1"/>
    <col min="8" max="8" width="53.140625" customWidth="1"/>
  </cols>
  <sheetData>
    <row r="2" spans="1:7" ht="20.25" customHeight="1" x14ac:dyDescent="0.2">
      <c r="A2" s="301" t="s">
        <v>7</v>
      </c>
      <c r="B2" s="302"/>
      <c r="C2" s="302"/>
      <c r="D2" s="302"/>
    </row>
    <row r="3" spans="1:7" ht="53.25" customHeight="1" thickBot="1" x14ac:dyDescent="0.25">
      <c r="A3" s="4" t="s">
        <v>35</v>
      </c>
      <c r="B3" s="4" t="s">
        <v>36</v>
      </c>
      <c r="C3" s="44" t="s">
        <v>153</v>
      </c>
      <c r="D3" s="4" t="s">
        <v>80</v>
      </c>
      <c r="G3" s="5"/>
    </row>
    <row r="4" spans="1:7" ht="27" customHeight="1" x14ac:dyDescent="0.2">
      <c r="A4" s="303" t="s">
        <v>77</v>
      </c>
      <c r="B4" s="7" t="s">
        <v>37</v>
      </c>
      <c r="C4" s="66">
        <v>1</v>
      </c>
      <c r="D4" s="38" t="s">
        <v>726</v>
      </c>
    </row>
    <row r="5" spans="1:7" ht="27" customHeight="1" x14ac:dyDescent="0.2">
      <c r="A5" s="304"/>
      <c r="B5" s="8" t="s">
        <v>38</v>
      </c>
      <c r="C5" s="67">
        <v>0</v>
      </c>
      <c r="D5" s="39" t="s">
        <v>734</v>
      </c>
    </row>
    <row r="6" spans="1:7" ht="27" customHeight="1" x14ac:dyDescent="0.2">
      <c r="A6" s="304"/>
      <c r="B6" s="8" t="s">
        <v>39</v>
      </c>
      <c r="C6" s="67">
        <v>0</v>
      </c>
      <c r="D6" s="40" t="s">
        <v>734</v>
      </c>
    </row>
    <row r="7" spans="1:7" ht="27" customHeight="1" x14ac:dyDescent="0.2">
      <c r="A7" s="304"/>
      <c r="B7" s="8" t="s">
        <v>40</v>
      </c>
      <c r="C7" s="67">
        <v>0</v>
      </c>
      <c r="D7" s="40" t="s">
        <v>734</v>
      </c>
    </row>
    <row r="8" spans="1:7" ht="27" customHeight="1" x14ac:dyDescent="0.2">
      <c r="A8" s="304"/>
      <c r="B8" s="8" t="s">
        <v>41</v>
      </c>
      <c r="C8" s="67">
        <v>0</v>
      </c>
      <c r="D8" s="40" t="s">
        <v>734</v>
      </c>
    </row>
    <row r="9" spans="1:7" ht="27" customHeight="1" thickBot="1" x14ac:dyDescent="0.25">
      <c r="A9" s="305"/>
      <c r="B9" s="9" t="s">
        <v>42</v>
      </c>
      <c r="C9" s="68">
        <v>0</v>
      </c>
      <c r="D9" s="41" t="s">
        <v>734</v>
      </c>
      <c r="F9" s="309" t="str">
        <f>IF(SUM(C4:C9)&gt;100%,"La sumatoria de Caracteristicas ECONOMICAS es mayor a 100%","")</f>
        <v/>
      </c>
      <c r="G9" s="309"/>
    </row>
    <row r="10" spans="1:7" ht="27" customHeight="1" thickBot="1" x14ac:dyDescent="0.25">
      <c r="A10" s="303" t="s">
        <v>136</v>
      </c>
      <c r="B10" s="12" t="s">
        <v>43</v>
      </c>
      <c r="C10" s="68">
        <v>0</v>
      </c>
      <c r="D10" s="151" t="s">
        <v>731</v>
      </c>
    </row>
    <row r="11" spans="1:7" ht="27" customHeight="1" thickBot="1" x14ac:dyDescent="0.25">
      <c r="A11" s="304"/>
      <c r="B11" s="12" t="s">
        <v>45</v>
      </c>
      <c r="C11" s="68">
        <v>0.2</v>
      </c>
      <c r="D11" s="152" t="s">
        <v>732</v>
      </c>
    </row>
    <row r="12" spans="1:7" ht="27" customHeight="1" thickBot="1" x14ac:dyDescent="0.25">
      <c r="A12" s="304"/>
      <c r="B12" s="12" t="s">
        <v>47</v>
      </c>
      <c r="C12" s="68">
        <v>0.2</v>
      </c>
      <c r="D12" s="152" t="s">
        <v>727</v>
      </c>
    </row>
    <row r="13" spans="1:7" ht="27" customHeight="1" thickBot="1" x14ac:dyDescent="0.25">
      <c r="A13" s="304"/>
      <c r="B13" s="12" t="s">
        <v>49</v>
      </c>
      <c r="C13" s="68">
        <v>0.1</v>
      </c>
      <c r="D13" s="152" t="s">
        <v>733</v>
      </c>
    </row>
    <row r="14" spans="1:7" ht="27" customHeight="1" thickBot="1" x14ac:dyDescent="0.25">
      <c r="A14" s="304"/>
      <c r="B14" s="12" t="s">
        <v>51</v>
      </c>
      <c r="C14" s="68">
        <v>0.2</v>
      </c>
      <c r="D14" s="152" t="s">
        <v>728</v>
      </c>
    </row>
    <row r="15" spans="1:7" ht="27" customHeight="1" thickBot="1" x14ac:dyDescent="0.25">
      <c r="A15" s="304"/>
      <c r="B15" s="12" t="s">
        <v>53</v>
      </c>
      <c r="C15" s="68">
        <v>0.05</v>
      </c>
      <c r="D15" s="152" t="s">
        <v>729</v>
      </c>
    </row>
    <row r="16" spans="1:7" ht="27" customHeight="1" thickBot="1" x14ac:dyDescent="0.25">
      <c r="A16" s="305"/>
      <c r="B16" s="12" t="s">
        <v>55</v>
      </c>
      <c r="C16" s="68">
        <v>0.25</v>
      </c>
      <c r="D16" s="153" t="s">
        <v>730</v>
      </c>
      <c r="F16" s="309" t="str">
        <f>IF(SUM(C10:C16)&gt;100%,"La sumatoria de Caracteristicas SOCIALES es mayor a 100%","")</f>
        <v/>
      </c>
      <c r="G16" s="309"/>
    </row>
    <row r="17" spans="1:7" ht="27" customHeight="1" thickBot="1" x14ac:dyDescent="0.25">
      <c r="A17" s="306" t="s">
        <v>78</v>
      </c>
      <c r="B17" s="7" t="s">
        <v>57</v>
      </c>
      <c r="C17" s="70">
        <v>0</v>
      </c>
      <c r="D17" s="38" t="s">
        <v>734</v>
      </c>
    </row>
    <row r="18" spans="1:7" ht="27" customHeight="1" thickBot="1" x14ac:dyDescent="0.25">
      <c r="A18" s="307"/>
      <c r="B18" s="7" t="s">
        <v>58</v>
      </c>
      <c r="C18" s="71">
        <v>0.4</v>
      </c>
      <c r="D18" s="40" t="s">
        <v>736</v>
      </c>
    </row>
    <row r="19" spans="1:7" ht="27" customHeight="1" thickBot="1" x14ac:dyDescent="0.25">
      <c r="A19" s="307"/>
      <c r="B19" s="7" t="s">
        <v>59</v>
      </c>
      <c r="C19" s="71">
        <v>0.05</v>
      </c>
      <c r="D19" s="40" t="s">
        <v>735</v>
      </c>
    </row>
    <row r="20" spans="1:7" ht="29.4" thickBot="1" x14ac:dyDescent="0.25">
      <c r="A20" s="307"/>
      <c r="B20" s="7" t="s">
        <v>60</v>
      </c>
      <c r="C20" s="71">
        <v>0</v>
      </c>
      <c r="D20" s="40" t="s">
        <v>734</v>
      </c>
    </row>
    <row r="21" spans="1:7" ht="27" customHeight="1" thickBot="1" x14ac:dyDescent="0.25">
      <c r="A21" s="307"/>
      <c r="B21" s="7" t="s">
        <v>61</v>
      </c>
      <c r="C21" s="71">
        <v>0</v>
      </c>
      <c r="D21" s="40" t="s">
        <v>734</v>
      </c>
    </row>
    <row r="22" spans="1:7" ht="27" customHeight="1" thickBot="1" x14ac:dyDescent="0.25">
      <c r="A22" s="308"/>
      <c r="B22" s="7" t="s">
        <v>62</v>
      </c>
      <c r="C22" s="69">
        <v>0</v>
      </c>
      <c r="D22" s="41" t="s">
        <v>621</v>
      </c>
      <c r="F22" s="310" t="str">
        <f>IF(SUM(C17:C22)&gt;100%,"La sumatoria de Caracteristicas CULTURALES es mayor a 100%","")</f>
        <v/>
      </c>
      <c r="G22" s="310"/>
    </row>
    <row r="23" spans="1:7" ht="27" customHeight="1" x14ac:dyDescent="0.3">
      <c r="A23" s="298" t="s">
        <v>79</v>
      </c>
      <c r="B23" s="12" t="s">
        <v>63</v>
      </c>
      <c r="C23" s="72">
        <v>0</v>
      </c>
      <c r="D23" s="6"/>
    </row>
    <row r="24" spans="1:7" ht="27" customHeight="1" x14ac:dyDescent="0.3">
      <c r="A24" s="299"/>
      <c r="B24" s="10" t="s">
        <v>64</v>
      </c>
      <c r="C24" s="73">
        <v>0</v>
      </c>
      <c r="D24" s="6"/>
    </row>
    <row r="25" spans="1:7" ht="27" customHeight="1" x14ac:dyDescent="0.3">
      <c r="A25" s="299"/>
      <c r="B25" s="10" t="s">
        <v>65</v>
      </c>
      <c r="C25" s="73">
        <v>0.55000000000000004</v>
      </c>
      <c r="D25" s="6"/>
    </row>
    <row r="26" spans="1:7" ht="27" customHeight="1" x14ac:dyDescent="0.3">
      <c r="A26" s="299"/>
      <c r="B26" s="10" t="s">
        <v>59</v>
      </c>
      <c r="C26" s="73">
        <v>0.05</v>
      </c>
      <c r="D26" s="6"/>
    </row>
    <row r="27" spans="1:7" ht="43.2" x14ac:dyDescent="0.3">
      <c r="A27" s="299"/>
      <c r="B27" s="10" t="s">
        <v>66</v>
      </c>
      <c r="C27" s="73">
        <v>0</v>
      </c>
      <c r="D27" s="6"/>
    </row>
    <row r="28" spans="1:7" ht="27" customHeight="1" x14ac:dyDescent="0.3">
      <c r="A28" s="299"/>
      <c r="B28" s="10" t="s">
        <v>61</v>
      </c>
      <c r="C28" s="73">
        <v>0</v>
      </c>
      <c r="D28" s="6"/>
    </row>
    <row r="29" spans="1:7" ht="27" customHeight="1" x14ac:dyDescent="0.3">
      <c r="A29" s="299"/>
      <c r="B29" s="10" t="s">
        <v>58</v>
      </c>
      <c r="C29" s="73">
        <v>0.4</v>
      </c>
      <c r="D29" s="6"/>
    </row>
    <row r="30" spans="1:7" ht="27" customHeight="1" x14ac:dyDescent="0.3">
      <c r="A30" s="299"/>
      <c r="B30" s="10" t="s">
        <v>67</v>
      </c>
      <c r="C30" s="73">
        <v>0.5</v>
      </c>
      <c r="D30" s="6"/>
    </row>
    <row r="31" spans="1:7" ht="43.2" x14ac:dyDescent="0.3">
      <c r="A31" s="299"/>
      <c r="B31" s="10" t="s">
        <v>68</v>
      </c>
      <c r="C31" s="73">
        <v>0.05</v>
      </c>
      <c r="D31" s="6"/>
    </row>
    <row r="32" spans="1:7" ht="43.2" x14ac:dyDescent="0.3">
      <c r="A32" s="299"/>
      <c r="B32" s="10" t="s">
        <v>69</v>
      </c>
      <c r="C32" s="73">
        <v>0</v>
      </c>
      <c r="D32" s="6"/>
    </row>
    <row r="33" spans="1:7" ht="27" customHeight="1" x14ac:dyDescent="0.3">
      <c r="A33" s="299"/>
      <c r="B33" s="10" t="s">
        <v>70</v>
      </c>
      <c r="C33" s="73">
        <v>0</v>
      </c>
      <c r="D33" s="6"/>
    </row>
    <row r="34" spans="1:7" ht="28.8" x14ac:dyDescent="0.3">
      <c r="A34" s="299"/>
      <c r="B34" s="10" t="s">
        <v>71</v>
      </c>
      <c r="C34" s="73">
        <v>0.05</v>
      </c>
      <c r="D34" s="6"/>
    </row>
    <row r="35" spans="1:7" ht="28.8" x14ac:dyDescent="0.3">
      <c r="A35" s="299"/>
      <c r="B35" s="10" t="s">
        <v>72</v>
      </c>
      <c r="C35" s="73">
        <v>0</v>
      </c>
      <c r="D35" s="6"/>
    </row>
    <row r="36" spans="1:7" ht="28.8" x14ac:dyDescent="0.3">
      <c r="A36" s="299"/>
      <c r="B36" s="10" t="s">
        <v>73</v>
      </c>
      <c r="C36" s="73">
        <v>0</v>
      </c>
      <c r="D36" s="6"/>
    </row>
    <row r="37" spans="1:7" ht="28.8" x14ac:dyDescent="0.3">
      <c r="A37" s="299"/>
      <c r="B37" s="10" t="s">
        <v>74</v>
      </c>
      <c r="C37" s="73">
        <v>0.2</v>
      </c>
      <c r="D37" s="6"/>
    </row>
    <row r="38" spans="1:7" ht="43.2" x14ac:dyDescent="0.3">
      <c r="A38" s="299"/>
      <c r="B38" s="10" t="s">
        <v>75</v>
      </c>
      <c r="C38" s="73">
        <v>0</v>
      </c>
      <c r="D38" s="6"/>
    </row>
    <row r="39" spans="1:7" ht="29.4" thickBot="1" x14ac:dyDescent="0.35">
      <c r="A39" s="300"/>
      <c r="B39" s="11" t="s">
        <v>76</v>
      </c>
      <c r="C39" s="74">
        <v>0</v>
      </c>
      <c r="D39" s="6"/>
      <c r="F39" s="297" t="str">
        <f>IF(SUM(C23:C39)&gt;100%,"La sumatoria de Poblacion ATENDIDA es mayor a 100%","")</f>
        <v>La sumatoria de Poblacion ATENDIDA es mayor a 100%</v>
      </c>
      <c r="G39" s="297"/>
    </row>
    <row r="45" spans="1:7" ht="15.15" customHeight="1" x14ac:dyDescent="0.2">
      <c r="A45" s="37" t="s">
        <v>124</v>
      </c>
      <c r="B45" s="37"/>
    </row>
    <row r="47" spans="1:7" ht="15.15" customHeight="1" thickBot="1" x14ac:dyDescent="0.3">
      <c r="A47" s="19" t="s">
        <v>83</v>
      </c>
      <c r="B47" s="20" t="s">
        <v>84</v>
      </c>
    </row>
    <row r="48" spans="1:7" ht="29.25" customHeight="1" thickBot="1" x14ac:dyDescent="0.25">
      <c r="A48" s="18" t="s">
        <v>43</v>
      </c>
      <c r="B48" s="21" t="s">
        <v>44</v>
      </c>
    </row>
    <row r="49" spans="1:2" ht="35.25" customHeight="1" thickBot="1" x14ac:dyDescent="0.25">
      <c r="A49" s="18" t="s">
        <v>45</v>
      </c>
      <c r="B49" s="21" t="s">
        <v>46</v>
      </c>
    </row>
    <row r="50" spans="1:2" ht="31.2" thickBot="1" x14ac:dyDescent="0.25">
      <c r="A50" s="18" t="s">
        <v>47</v>
      </c>
      <c r="B50" s="21" t="s">
        <v>48</v>
      </c>
    </row>
    <row r="51" spans="1:2" ht="41.4" thickBot="1" x14ac:dyDescent="0.25">
      <c r="A51" s="18" t="s">
        <v>49</v>
      </c>
      <c r="B51" s="21" t="s">
        <v>50</v>
      </c>
    </row>
    <row r="52" spans="1:2" ht="35.25" customHeight="1" thickBot="1" x14ac:dyDescent="0.25">
      <c r="A52" s="18" t="s">
        <v>51</v>
      </c>
      <c r="B52" s="21" t="s">
        <v>52</v>
      </c>
    </row>
    <row r="53" spans="1:2" ht="35.25" customHeight="1" thickBot="1" x14ac:dyDescent="0.25">
      <c r="A53" s="18" t="s">
        <v>53</v>
      </c>
      <c r="B53" s="21" t="s">
        <v>54</v>
      </c>
    </row>
    <row r="54" spans="1:2" ht="35.25" customHeight="1" x14ac:dyDescent="0.2">
      <c r="A54" s="18" t="s">
        <v>55</v>
      </c>
      <c r="B54" s="21" t="s">
        <v>56</v>
      </c>
    </row>
  </sheetData>
  <sheetProtection password="CC5C" sheet="1" selectLockedCells="1"/>
  <mergeCells count="9">
    <mergeCell ref="F39:G39"/>
    <mergeCell ref="A23:A39"/>
    <mergeCell ref="A2:D2"/>
    <mergeCell ref="A4:A9"/>
    <mergeCell ref="A10:A16"/>
    <mergeCell ref="A17:A22"/>
    <mergeCell ref="F9:G9"/>
    <mergeCell ref="F16:G16"/>
    <mergeCell ref="F22:G22"/>
  </mergeCells>
  <phoneticPr fontId="15" type="noConversion"/>
  <conditionalFormatting sqref="C4:C39">
    <cfRule type="cellIs" priority="6" stopIfTrue="1" operator="between">
      <formula>0</formula>
      <formula>1</formula>
    </cfRule>
  </conditionalFormatting>
  <conditionalFormatting sqref="F39:G39">
    <cfRule type="expression" dxfId="6" priority="5" stopIfTrue="1">
      <formula>LEN($F$39)&gt;0</formula>
    </cfRule>
  </conditionalFormatting>
  <conditionalFormatting sqref="F22:G22">
    <cfRule type="expression" dxfId="5" priority="4" stopIfTrue="1">
      <formula>LEN($F$22)&gt;0</formula>
    </cfRule>
  </conditionalFormatting>
  <conditionalFormatting sqref="F9:G9">
    <cfRule type="expression" dxfId="4" priority="3" stopIfTrue="1">
      <formula>LEN($F$9)&gt;0</formula>
    </cfRule>
  </conditionalFormatting>
  <conditionalFormatting sqref="F16:G16">
    <cfRule type="expression" dxfId="3" priority="2" stopIfTrue="1">
      <formula>LEN($F$16)&gt;0</formula>
    </cfRule>
  </conditionalFormatting>
  <dataValidations count="2">
    <dataValidation type="custom" allowBlank="1" showInputMessage="1" showErrorMessage="1" sqref="F9">
      <formula1>F9&lt;&gt;""</formula1>
    </dataValidation>
    <dataValidation type="decimal" allowBlank="1" showInputMessage="1" showErrorMessage="1" error="no puede se superior al 100%" sqref="C4:C39">
      <formula1>0</formula1>
      <formula2>1</formula2>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A1:AS97"/>
  <sheetViews>
    <sheetView zoomScale="55" zoomScaleNormal="55" workbookViewId="0">
      <selection activeCell="O6" sqref="O6"/>
    </sheetView>
  </sheetViews>
  <sheetFormatPr baseColWidth="10" defaultColWidth="9.28515625" defaultRowHeight="13.2" x14ac:dyDescent="0.25"/>
  <cols>
    <col min="1" max="1" width="28" style="129" customWidth="1"/>
    <col min="2" max="2" width="26" style="25" customWidth="1"/>
    <col min="3" max="3" width="46.42578125" style="81" customWidth="1"/>
    <col min="4" max="4" width="37.5703125" style="25" customWidth="1"/>
    <col min="5" max="5" width="62.85546875" style="129" customWidth="1"/>
    <col min="6" max="7" width="37.140625" style="25" customWidth="1"/>
    <col min="8" max="8" width="39.7109375" style="25" customWidth="1"/>
    <col min="9" max="9" width="36.140625" style="25" customWidth="1"/>
    <col min="10" max="10" width="15.42578125" style="25" bestFit="1" customWidth="1"/>
    <col min="11" max="11" width="16.7109375" style="25" bestFit="1" customWidth="1"/>
    <col min="12" max="12" width="14.42578125" style="25" customWidth="1"/>
    <col min="13" max="13" width="17.85546875" style="25" bestFit="1" customWidth="1"/>
    <col min="14" max="14" width="25.28515625" style="25" customWidth="1"/>
    <col min="15" max="15" width="27.7109375" style="25" customWidth="1"/>
    <col min="16" max="16" width="0" style="25" hidden="1" customWidth="1"/>
    <col min="17" max="17" width="23.7109375" style="25" hidden="1" customWidth="1"/>
    <col min="18" max="23" width="9.28515625" style="25" hidden="1" customWidth="1"/>
    <col min="24" max="25" width="0" style="25" hidden="1" customWidth="1"/>
    <col min="26" max="27" width="9.28515625" style="25" hidden="1" customWidth="1"/>
    <col min="28" max="28" width="12.42578125" style="25" hidden="1" customWidth="1"/>
    <col min="29" max="35" width="9.28515625" style="25" hidden="1" customWidth="1"/>
    <col min="36" max="36" width="34.85546875" style="25" hidden="1" customWidth="1"/>
    <col min="37" max="45" width="9.28515625" style="25" hidden="1" customWidth="1"/>
    <col min="46" max="48" width="9.28515625" style="25" customWidth="1"/>
    <col min="49" max="16384" width="9.28515625" style="25"/>
  </cols>
  <sheetData>
    <row r="1" spans="1:34" s="26" customFormat="1" ht="23.25" customHeight="1" x14ac:dyDescent="0.25">
      <c r="A1" s="311" t="s">
        <v>442</v>
      </c>
      <c r="B1" s="311"/>
      <c r="C1" s="311"/>
      <c r="D1" s="311"/>
      <c r="E1" s="311"/>
      <c r="F1" s="311"/>
      <c r="G1" s="311"/>
      <c r="H1" s="311"/>
      <c r="I1" s="311"/>
      <c r="J1" s="311"/>
      <c r="K1" s="311"/>
      <c r="L1" s="311"/>
      <c r="M1" s="311"/>
      <c r="N1" s="311"/>
      <c r="O1" s="311"/>
      <c r="P1" s="25"/>
      <c r="Q1" s="25"/>
      <c r="R1" s="25"/>
      <c r="S1" s="25"/>
      <c r="T1" s="25"/>
      <c r="U1" s="25"/>
      <c r="V1" s="25"/>
      <c r="W1" s="25"/>
      <c r="X1" s="25"/>
      <c r="Y1" s="25"/>
      <c r="Z1" s="25"/>
      <c r="AA1" s="25"/>
      <c r="AB1" s="25"/>
    </row>
    <row r="2" spans="1:34" s="26" customFormat="1" ht="36.75" customHeight="1" x14ac:dyDescent="0.25">
      <c r="A2" s="311"/>
      <c r="B2" s="311"/>
      <c r="C2" s="311"/>
      <c r="D2" s="311"/>
      <c r="E2" s="311"/>
      <c r="F2" s="311"/>
      <c r="G2" s="311"/>
      <c r="H2" s="311"/>
      <c r="I2" s="311"/>
      <c r="J2" s="311"/>
      <c r="K2" s="311"/>
      <c r="L2" s="311"/>
      <c r="M2" s="311"/>
      <c r="N2" s="311"/>
      <c r="O2" s="311"/>
      <c r="P2" s="25"/>
      <c r="Q2" s="25"/>
      <c r="R2" s="25"/>
      <c r="S2" s="25"/>
      <c r="T2" s="25"/>
      <c r="U2" s="25"/>
      <c r="V2" s="25"/>
      <c r="W2" s="25"/>
      <c r="X2" s="25"/>
      <c r="Y2" s="25"/>
      <c r="Z2" s="25"/>
      <c r="AA2" s="25"/>
      <c r="AB2" s="25"/>
    </row>
    <row r="3" spans="1:34" ht="66.75" customHeight="1" x14ac:dyDescent="0.25">
      <c r="A3" s="331" t="s">
        <v>85</v>
      </c>
      <c r="B3" s="332"/>
      <c r="C3" s="333"/>
      <c r="D3" s="165" t="s">
        <v>102</v>
      </c>
      <c r="E3" s="313" t="s">
        <v>1099</v>
      </c>
      <c r="F3" s="319" t="s">
        <v>1100</v>
      </c>
      <c r="G3" s="319"/>
      <c r="H3" s="319"/>
      <c r="I3" s="319"/>
      <c r="J3" s="313" t="s">
        <v>155</v>
      </c>
      <c r="K3" s="339"/>
      <c r="L3" s="339"/>
      <c r="M3" s="339"/>
      <c r="N3" s="312" t="s">
        <v>1101</v>
      </c>
      <c r="O3" s="324" t="s">
        <v>1102</v>
      </c>
      <c r="Q3" s="28" t="s">
        <v>101</v>
      </c>
      <c r="AA3" s="327">
        <v>1</v>
      </c>
      <c r="AB3" s="328"/>
      <c r="AC3" s="327">
        <v>2</v>
      </c>
      <c r="AD3" s="328"/>
      <c r="AE3" s="327">
        <v>3</v>
      </c>
      <c r="AF3" s="328"/>
      <c r="AG3" s="340">
        <v>4</v>
      </c>
      <c r="AH3" s="341"/>
    </row>
    <row r="4" spans="1:34" s="32" customFormat="1" ht="94.8" customHeight="1" x14ac:dyDescent="0.25">
      <c r="A4" s="43" t="s">
        <v>1104</v>
      </c>
      <c r="B4" s="166" t="s">
        <v>86</v>
      </c>
      <c r="C4" s="82" t="s">
        <v>87</v>
      </c>
      <c r="D4" s="82" t="s">
        <v>1058</v>
      </c>
      <c r="E4" s="314"/>
      <c r="F4" s="167" t="s">
        <v>1059</v>
      </c>
      <c r="G4" s="167" t="s">
        <v>1060</v>
      </c>
      <c r="H4" s="168" t="s">
        <v>120</v>
      </c>
      <c r="I4" s="168" t="s">
        <v>121</v>
      </c>
      <c r="J4" s="82" t="s">
        <v>88</v>
      </c>
      <c r="K4" s="82" t="s">
        <v>89</v>
      </c>
      <c r="L4" s="82" t="s">
        <v>90</v>
      </c>
      <c r="M4" s="169" t="s">
        <v>91</v>
      </c>
      <c r="N4" s="312"/>
      <c r="O4" s="324"/>
      <c r="AA4" s="91" t="s">
        <v>321</v>
      </c>
      <c r="AB4" s="91" t="s">
        <v>322</v>
      </c>
      <c r="AC4" s="91" t="s">
        <v>321</v>
      </c>
      <c r="AD4" s="91" t="s">
        <v>322</v>
      </c>
      <c r="AE4" s="91" t="s">
        <v>321</v>
      </c>
      <c r="AF4" s="91" t="s">
        <v>322</v>
      </c>
      <c r="AG4" s="91" t="s">
        <v>321</v>
      </c>
      <c r="AH4" s="91" t="s">
        <v>322</v>
      </c>
    </row>
    <row r="5" spans="1:34" ht="61.2" x14ac:dyDescent="0.25">
      <c r="A5" s="321" t="s">
        <v>93</v>
      </c>
      <c r="B5" s="318" t="s">
        <v>1696</v>
      </c>
      <c r="C5" s="132" t="s">
        <v>235</v>
      </c>
      <c r="D5" s="170">
        <v>3</v>
      </c>
      <c r="E5" s="134" t="s">
        <v>1030</v>
      </c>
      <c r="F5" s="171" t="s">
        <v>1061</v>
      </c>
      <c r="G5" s="171" t="s">
        <v>1062</v>
      </c>
      <c r="H5" s="172"/>
      <c r="I5" s="172"/>
      <c r="J5" s="29">
        <v>1</v>
      </c>
      <c r="K5" s="29">
        <v>1</v>
      </c>
      <c r="L5" s="29">
        <v>3</v>
      </c>
      <c r="M5" s="169">
        <f t="shared" ref="M5:M24" si="0">SUM(J5:L5)</f>
        <v>5</v>
      </c>
      <c r="N5" s="35"/>
      <c r="O5" s="33"/>
      <c r="Q5" s="30" t="str">
        <f>IF(O5&gt;0,+F5,"")</f>
        <v/>
      </c>
      <c r="AA5" s="92">
        <f>COUNTIF(D5:D8,"1")</f>
        <v>1</v>
      </c>
      <c r="AB5" s="92">
        <f>AA5/SUM(AA5,AC5,AE5,AG5)</f>
        <v>0.25</v>
      </c>
      <c r="AC5" s="92">
        <f>COUNTIF(D5:D8,"2")</f>
        <v>2</v>
      </c>
      <c r="AD5" s="92">
        <f>AC5/SUM(AC5+AA5+AE5+AG5)</f>
        <v>0.5</v>
      </c>
      <c r="AE5" s="92">
        <f>COUNTIF(D5:D8,"3")</f>
        <v>1</v>
      </c>
      <c r="AF5" s="92">
        <f>AE5/SUM(AA5+AC5+AE5+AG5)</f>
        <v>0.25</v>
      </c>
      <c r="AG5" s="92">
        <f>COUNTIF(D5:D8,"4")</f>
        <v>0</v>
      </c>
      <c r="AH5" s="92">
        <f>AG5/SUM(AA5+AC5+AE5+AG5)</f>
        <v>0</v>
      </c>
    </row>
    <row r="6" spans="1:34" ht="52.8" x14ac:dyDescent="0.25">
      <c r="A6" s="322"/>
      <c r="B6" s="318"/>
      <c r="C6" s="132" t="s">
        <v>236</v>
      </c>
      <c r="D6" s="170">
        <v>2</v>
      </c>
      <c r="E6" s="173" t="s">
        <v>443</v>
      </c>
      <c r="F6" s="171" t="s">
        <v>980</v>
      </c>
      <c r="G6" s="171" t="s">
        <v>365</v>
      </c>
      <c r="H6" s="172"/>
      <c r="I6" s="172"/>
      <c r="J6" s="29">
        <v>2</v>
      </c>
      <c r="K6" s="29">
        <v>2</v>
      </c>
      <c r="L6" s="29">
        <v>2</v>
      </c>
      <c r="M6" s="169">
        <f t="shared" si="0"/>
        <v>6</v>
      </c>
      <c r="N6" s="35"/>
      <c r="O6" s="33"/>
      <c r="Q6" s="30" t="str">
        <f t="shared" ref="Q6:Q88" si="1">IF(O6&gt;0,+F6,"")</f>
        <v/>
      </c>
      <c r="AA6" s="92">
        <f>COUNTIF(D9:D13,"1")</f>
        <v>0</v>
      </c>
      <c r="AB6" s="97">
        <f>AA6/SUM(AA6,AC6,AE6,AG6)</f>
        <v>0</v>
      </c>
      <c r="AC6" s="92">
        <f>COUNTIF(D9:D13,"2")</f>
        <v>4</v>
      </c>
      <c r="AD6" s="97">
        <f>AC6/SUM(AC6+AA6+AE6+AG6)</f>
        <v>0.8</v>
      </c>
      <c r="AE6" s="92">
        <f>COUNTIF(D9:D13,"3")</f>
        <v>1</v>
      </c>
      <c r="AF6" s="97">
        <f>AE6/SUM(AA6+AC6+AE6+AG6)</f>
        <v>0.2</v>
      </c>
      <c r="AG6" s="92">
        <f>COUNTIF(D9:D13,"4")</f>
        <v>0</v>
      </c>
      <c r="AH6" s="97">
        <f>AG6/SUM(AA6+AC6+AE6+AG6)</f>
        <v>0</v>
      </c>
    </row>
    <row r="7" spans="1:34" ht="40.799999999999997" x14ac:dyDescent="0.25">
      <c r="A7" s="322"/>
      <c r="B7" s="318"/>
      <c r="C7" s="132" t="s">
        <v>237</v>
      </c>
      <c r="D7" s="170">
        <v>2</v>
      </c>
      <c r="E7" s="134" t="s">
        <v>366</v>
      </c>
      <c r="F7" s="171" t="s">
        <v>367</v>
      </c>
      <c r="G7" s="171" t="s">
        <v>1031</v>
      </c>
      <c r="H7" s="172"/>
      <c r="I7" s="172"/>
      <c r="J7" s="29">
        <v>2</v>
      </c>
      <c r="K7" s="29">
        <v>2</v>
      </c>
      <c r="L7" s="29">
        <v>2</v>
      </c>
      <c r="M7" s="169">
        <f t="shared" si="0"/>
        <v>6</v>
      </c>
      <c r="N7" s="35"/>
      <c r="O7" s="33"/>
      <c r="Q7" s="30" t="str">
        <f t="shared" si="1"/>
        <v/>
      </c>
      <c r="AA7" s="92">
        <f>COUNTIF(D14:D21,"1")</f>
        <v>3</v>
      </c>
      <c r="AB7" s="97">
        <f>AA7/SUM(AA7+AC7+AE7+AG7)</f>
        <v>0.375</v>
      </c>
      <c r="AC7" s="92">
        <f>COUNTIF(D14:D21,"2")</f>
        <v>3</v>
      </c>
      <c r="AD7" s="97">
        <f t="shared" ref="AD7:AD27" si="2">AC7/SUM(AC7+AA7+AE7+AG7)</f>
        <v>0.375</v>
      </c>
      <c r="AE7" s="92">
        <f>COUNTIF(D14:D21,"3")</f>
        <v>2</v>
      </c>
      <c r="AF7" s="97">
        <f t="shared" ref="AF7:AF27" si="3">AE7/SUM(AA7+AC7+AE7+AG7)</f>
        <v>0.25</v>
      </c>
      <c r="AG7" s="92">
        <f>COUNTIF(D14:D21,"4")</f>
        <v>0</v>
      </c>
      <c r="AH7" s="97">
        <f t="shared" ref="AH7:AH26" si="4">AG7/SUM(AA7+AC7+AE7+AG7)</f>
        <v>0</v>
      </c>
    </row>
    <row r="8" spans="1:34" ht="52.8" x14ac:dyDescent="0.25">
      <c r="A8" s="322"/>
      <c r="B8" s="318"/>
      <c r="C8" s="132" t="s">
        <v>238</v>
      </c>
      <c r="D8" s="170">
        <v>1</v>
      </c>
      <c r="E8" s="134" t="s">
        <v>349</v>
      </c>
      <c r="F8" s="171" t="s">
        <v>1063</v>
      </c>
      <c r="G8" s="171" t="s">
        <v>368</v>
      </c>
      <c r="H8" s="172"/>
      <c r="I8" s="172"/>
      <c r="J8" s="29">
        <v>2</v>
      </c>
      <c r="K8" s="29">
        <v>2</v>
      </c>
      <c r="L8" s="29">
        <v>2</v>
      </c>
      <c r="M8" s="169">
        <f t="shared" si="0"/>
        <v>6</v>
      </c>
      <c r="N8" s="35"/>
      <c r="O8" s="33"/>
      <c r="Q8" s="30" t="str">
        <f t="shared" si="1"/>
        <v/>
      </c>
      <c r="AA8" s="92">
        <f>COUNTIF(D22:D25,"1")</f>
        <v>2</v>
      </c>
      <c r="AB8" s="97">
        <f>AA8/SUM(AA8+AC8+AE8+AG8)</f>
        <v>0.5</v>
      </c>
      <c r="AC8" s="92">
        <f>COUNTIF(D22:D25,"2")</f>
        <v>2</v>
      </c>
      <c r="AD8" s="97">
        <f t="shared" si="2"/>
        <v>0.5</v>
      </c>
      <c r="AE8" s="92">
        <f>COUNTIF(D22:D25,"3")</f>
        <v>0</v>
      </c>
      <c r="AF8" s="97">
        <f t="shared" si="3"/>
        <v>0</v>
      </c>
      <c r="AG8" s="92">
        <f>COUNTIF(D22:D25,"4")</f>
        <v>0</v>
      </c>
      <c r="AH8" s="97">
        <f t="shared" si="4"/>
        <v>0</v>
      </c>
    </row>
    <row r="9" spans="1:34" ht="40.799999999999997" x14ac:dyDescent="0.25">
      <c r="A9" s="322"/>
      <c r="B9" s="318" t="s">
        <v>208</v>
      </c>
      <c r="C9" s="132" t="s">
        <v>230</v>
      </c>
      <c r="D9" s="170">
        <v>3</v>
      </c>
      <c r="E9" s="134" t="s">
        <v>369</v>
      </c>
      <c r="F9" s="171" t="s">
        <v>1064</v>
      </c>
      <c r="G9" s="171" t="s">
        <v>370</v>
      </c>
      <c r="H9" s="172"/>
      <c r="I9" s="172"/>
      <c r="J9" s="29">
        <v>2</v>
      </c>
      <c r="K9" s="29">
        <v>2</v>
      </c>
      <c r="L9" s="29">
        <v>2</v>
      </c>
      <c r="M9" s="169">
        <f t="shared" si="0"/>
        <v>6</v>
      </c>
      <c r="N9" s="35"/>
      <c r="O9" s="33"/>
      <c r="Q9" s="30" t="str">
        <f t="shared" si="1"/>
        <v/>
      </c>
      <c r="AA9" s="92">
        <f>COUNTIF(D26:D34,"1")</f>
        <v>2</v>
      </c>
      <c r="AB9" s="97">
        <f>AA9/SUM(AA9+AC9+AE9+AG9)</f>
        <v>0.22222222222222221</v>
      </c>
      <c r="AC9" s="92">
        <f>COUNTIF(D26:D34,"2")</f>
        <v>5</v>
      </c>
      <c r="AD9" s="97">
        <f t="shared" si="2"/>
        <v>0.55555555555555558</v>
      </c>
      <c r="AE9" s="92">
        <f>COUNTIF(D26:D34,"3")</f>
        <v>2</v>
      </c>
      <c r="AF9" s="97">
        <f t="shared" si="3"/>
        <v>0.22222222222222221</v>
      </c>
      <c r="AG9" s="92">
        <f>COUNTIF(D26:D34,"4")</f>
        <v>0</v>
      </c>
      <c r="AH9" s="97">
        <f t="shared" si="4"/>
        <v>0</v>
      </c>
    </row>
    <row r="10" spans="1:34" ht="51" x14ac:dyDescent="0.25">
      <c r="A10" s="322"/>
      <c r="B10" s="318"/>
      <c r="C10" s="132" t="s">
        <v>229</v>
      </c>
      <c r="D10" s="170">
        <v>2</v>
      </c>
      <c r="E10" s="134" t="s">
        <v>371</v>
      </c>
      <c r="F10" s="171" t="s">
        <v>981</v>
      </c>
      <c r="G10" s="171" t="s">
        <v>372</v>
      </c>
      <c r="H10" s="172"/>
      <c r="I10" s="172"/>
      <c r="J10" s="29">
        <v>3</v>
      </c>
      <c r="K10" s="29">
        <v>3</v>
      </c>
      <c r="L10" s="29">
        <v>3</v>
      </c>
      <c r="M10" s="169">
        <f t="shared" si="0"/>
        <v>9</v>
      </c>
      <c r="N10" s="35"/>
      <c r="O10" s="33"/>
      <c r="Q10" s="30" t="str">
        <f t="shared" si="1"/>
        <v/>
      </c>
      <c r="AA10" s="92">
        <f>COUNTIF(D35:D38,"1")</f>
        <v>2</v>
      </c>
      <c r="AB10" s="97">
        <f>AA10/SUM(AA10+AC10+AE10+AG10)</f>
        <v>0.5</v>
      </c>
      <c r="AC10" s="92">
        <f>COUNTIF(D35:D38,"2")</f>
        <v>2</v>
      </c>
      <c r="AD10" s="97">
        <f t="shared" si="2"/>
        <v>0.5</v>
      </c>
      <c r="AE10" s="92">
        <f>COUNTIF(D35:D38,"3")</f>
        <v>0</v>
      </c>
      <c r="AF10" s="97">
        <f t="shared" si="3"/>
        <v>0</v>
      </c>
      <c r="AG10" s="92">
        <f>COUNTIF(D35:D38,"4")</f>
        <v>0</v>
      </c>
      <c r="AH10" s="97">
        <f t="shared" si="4"/>
        <v>0</v>
      </c>
    </row>
    <row r="11" spans="1:34" ht="64.2" customHeight="1" x14ac:dyDescent="0.25">
      <c r="A11" s="322"/>
      <c r="B11" s="318"/>
      <c r="C11" s="132" t="s">
        <v>231</v>
      </c>
      <c r="D11" s="170">
        <v>2</v>
      </c>
      <c r="E11" s="134" t="s">
        <v>1176</v>
      </c>
      <c r="F11" s="171" t="s">
        <v>1065</v>
      </c>
      <c r="G11" s="171" t="s">
        <v>373</v>
      </c>
      <c r="H11" s="172"/>
      <c r="I11" s="172"/>
      <c r="J11" s="29">
        <v>4</v>
      </c>
      <c r="K11" s="29">
        <v>4</v>
      </c>
      <c r="L11" s="29">
        <v>4</v>
      </c>
      <c r="M11" s="169">
        <f t="shared" si="0"/>
        <v>12</v>
      </c>
      <c r="N11" s="35" t="s">
        <v>101</v>
      </c>
      <c r="O11" s="33">
        <v>1</v>
      </c>
      <c r="Q11" s="30" t="str">
        <f t="shared" si="1"/>
        <v>Articular la estrategia pedagógica teniendo en cuenta las características de  la sedes, los niveles y los grados identificando que la misión, la visión y los principios institucionales sean congruentes con esta.</v>
      </c>
      <c r="AA11" s="99">
        <f>SUM(AA5:AA10)</f>
        <v>10</v>
      </c>
      <c r="AB11" s="100">
        <f>AA11/SUM(AA11+AC11+AE11+AG11)</f>
        <v>0.29411764705882354</v>
      </c>
      <c r="AC11" s="99">
        <f>SUM(AC5:AC10)</f>
        <v>18</v>
      </c>
      <c r="AD11" s="100">
        <f t="shared" si="2"/>
        <v>0.52941176470588236</v>
      </c>
      <c r="AE11" s="99">
        <f>SUM(AE5:AE10)</f>
        <v>6</v>
      </c>
      <c r="AF11" s="100">
        <f t="shared" si="3"/>
        <v>0.17647058823529413</v>
      </c>
      <c r="AG11" s="99">
        <f>SUM(AG5:AG10)</f>
        <v>0</v>
      </c>
      <c r="AH11" s="100">
        <f>AG11/SUM(AA11+AC11+AE11+AG11)</f>
        <v>0</v>
      </c>
    </row>
    <row r="12" spans="1:34" ht="61.2" x14ac:dyDescent="0.25">
      <c r="A12" s="322"/>
      <c r="B12" s="318"/>
      <c r="C12" s="132" t="s">
        <v>232</v>
      </c>
      <c r="D12" s="170">
        <v>2</v>
      </c>
      <c r="E12" s="134" t="s">
        <v>1066</v>
      </c>
      <c r="F12" s="171" t="s">
        <v>1067</v>
      </c>
      <c r="G12" s="171" t="s">
        <v>1068</v>
      </c>
      <c r="H12" s="172"/>
      <c r="I12" s="172"/>
      <c r="J12" s="29">
        <v>3</v>
      </c>
      <c r="K12" s="29">
        <v>3</v>
      </c>
      <c r="L12" s="29">
        <v>3</v>
      </c>
      <c r="M12" s="169">
        <f t="shared" si="0"/>
        <v>9</v>
      </c>
      <c r="N12" s="35"/>
      <c r="O12" s="33"/>
      <c r="Q12" s="30" t="str">
        <f t="shared" si="1"/>
        <v/>
      </c>
      <c r="AA12" s="92">
        <f>COUNTIF(D39:D43,"1")</f>
        <v>1</v>
      </c>
      <c r="AB12" s="92">
        <f>AA12/SUM(AA12,AC12,AE12,AG12)</f>
        <v>0.2</v>
      </c>
      <c r="AC12" s="92">
        <f>COUNTIF(D39:D43,"2")</f>
        <v>3</v>
      </c>
      <c r="AD12" s="92">
        <f t="shared" si="2"/>
        <v>0.6</v>
      </c>
      <c r="AE12" s="92">
        <f>COUNTIF(D39:D43,"3")</f>
        <v>1</v>
      </c>
      <c r="AF12" s="92">
        <f t="shared" si="3"/>
        <v>0.2</v>
      </c>
      <c r="AG12" s="92">
        <f>COUNTIF(D39:D43,"4")</f>
        <v>0</v>
      </c>
      <c r="AH12" s="92">
        <f t="shared" si="4"/>
        <v>0</v>
      </c>
    </row>
    <row r="13" spans="1:34" ht="52.8" x14ac:dyDescent="0.25">
      <c r="A13" s="322"/>
      <c r="B13" s="318"/>
      <c r="C13" s="132" t="s">
        <v>233</v>
      </c>
      <c r="D13" s="170">
        <v>2</v>
      </c>
      <c r="E13" s="134" t="s">
        <v>444</v>
      </c>
      <c r="F13" s="171" t="s">
        <v>374</v>
      </c>
      <c r="G13" s="171" t="s">
        <v>1069</v>
      </c>
      <c r="H13" s="172"/>
      <c r="I13" s="172"/>
      <c r="J13" s="29">
        <v>4</v>
      </c>
      <c r="K13" s="29">
        <v>3</v>
      </c>
      <c r="L13" s="29">
        <v>4</v>
      </c>
      <c r="M13" s="169">
        <f t="shared" si="0"/>
        <v>11</v>
      </c>
      <c r="N13" s="35"/>
      <c r="O13" s="33"/>
      <c r="Q13" s="30" t="str">
        <f t="shared" si="1"/>
        <v/>
      </c>
      <c r="AA13" s="92">
        <f>COUNTIF(D44:D47,"1")</f>
        <v>1</v>
      </c>
      <c r="AB13" s="92">
        <f t="shared" ref="AB13:AB27" si="5">AA13/SUM(AA13+AC13+AE13+AG13)</f>
        <v>0.25</v>
      </c>
      <c r="AC13" s="92">
        <f>COUNTIF(D44:D47,"2")</f>
        <v>2</v>
      </c>
      <c r="AD13" s="92">
        <f t="shared" si="2"/>
        <v>0.5</v>
      </c>
      <c r="AE13" s="92">
        <f>COUNTIF(D44:D47,"3")</f>
        <v>1</v>
      </c>
      <c r="AF13" s="92">
        <f t="shared" si="3"/>
        <v>0.25</v>
      </c>
      <c r="AG13" s="92">
        <f>COUNTIF(D44:D47,"4")</f>
        <v>0</v>
      </c>
      <c r="AH13" s="92">
        <f t="shared" si="4"/>
        <v>0</v>
      </c>
    </row>
    <row r="14" spans="1:34" ht="40.799999999999997" x14ac:dyDescent="0.25">
      <c r="A14" s="322"/>
      <c r="B14" s="318" t="s">
        <v>209</v>
      </c>
      <c r="C14" s="132" t="s">
        <v>239</v>
      </c>
      <c r="D14" s="170">
        <v>3</v>
      </c>
      <c r="E14" s="173" t="s">
        <v>1070</v>
      </c>
      <c r="F14" s="171" t="s">
        <v>1071</v>
      </c>
      <c r="G14" s="171" t="s">
        <v>1072</v>
      </c>
      <c r="H14" s="172"/>
      <c r="I14" s="172"/>
      <c r="J14" s="29">
        <v>3</v>
      </c>
      <c r="K14" s="29">
        <v>2</v>
      </c>
      <c r="L14" s="29">
        <v>3</v>
      </c>
      <c r="M14" s="169">
        <f t="shared" si="0"/>
        <v>8</v>
      </c>
      <c r="N14" s="35"/>
      <c r="O14" s="33"/>
      <c r="Q14" s="30" t="str">
        <f t="shared" si="1"/>
        <v/>
      </c>
      <c r="AA14" s="92">
        <f>COUNTIF(D48:D51,"1")</f>
        <v>1</v>
      </c>
      <c r="AB14" s="92">
        <f t="shared" si="5"/>
        <v>0.25</v>
      </c>
      <c r="AC14" s="92">
        <f>COUNTIF(D48:D51,"2")</f>
        <v>2</v>
      </c>
      <c r="AD14" s="92">
        <f t="shared" si="2"/>
        <v>0.5</v>
      </c>
      <c r="AE14" s="92">
        <f>COUNTIF(D48:D51,"3")</f>
        <v>1</v>
      </c>
      <c r="AF14" s="92">
        <f t="shared" si="3"/>
        <v>0.25</v>
      </c>
      <c r="AG14" s="92">
        <f>COUNTIF(D48:D51,"4")</f>
        <v>0</v>
      </c>
      <c r="AH14" s="92">
        <f t="shared" si="4"/>
        <v>0</v>
      </c>
    </row>
    <row r="15" spans="1:34" ht="30.6" x14ac:dyDescent="0.25">
      <c r="A15" s="322"/>
      <c r="B15" s="318"/>
      <c r="C15" s="132" t="s">
        <v>240</v>
      </c>
      <c r="D15" s="170">
        <v>1</v>
      </c>
      <c r="E15" s="134" t="s">
        <v>1032</v>
      </c>
      <c r="F15" s="171" t="s">
        <v>1073</v>
      </c>
      <c r="G15" s="171"/>
      <c r="H15" s="172"/>
      <c r="I15" s="172"/>
      <c r="J15" s="29">
        <v>4</v>
      </c>
      <c r="K15" s="29">
        <v>3</v>
      </c>
      <c r="L15" s="29">
        <v>4</v>
      </c>
      <c r="M15" s="169">
        <f t="shared" si="0"/>
        <v>11</v>
      </c>
      <c r="N15" s="35"/>
      <c r="O15" s="33"/>
      <c r="Q15" s="30" t="str">
        <f t="shared" si="1"/>
        <v/>
      </c>
      <c r="AA15" s="92">
        <f>COUNTIF(D52:D57,"1")</f>
        <v>4</v>
      </c>
      <c r="AB15" s="92">
        <f t="shared" si="5"/>
        <v>0.66666666666666663</v>
      </c>
      <c r="AC15" s="92">
        <f>COUNTIF(D52:D57,"2")</f>
        <v>2</v>
      </c>
      <c r="AD15" s="92">
        <f t="shared" si="2"/>
        <v>0.33333333333333331</v>
      </c>
      <c r="AE15" s="92">
        <f>COUNTIF(D52:D57,"3")</f>
        <v>0</v>
      </c>
      <c r="AF15" s="92">
        <f t="shared" si="3"/>
        <v>0</v>
      </c>
      <c r="AG15" s="92">
        <f>COUNTIF(D52:D57,"4")</f>
        <v>0</v>
      </c>
      <c r="AH15" s="92">
        <f t="shared" si="4"/>
        <v>0</v>
      </c>
    </row>
    <row r="16" spans="1:34" ht="51.6" customHeight="1" x14ac:dyDescent="0.25">
      <c r="A16" s="322"/>
      <c r="B16" s="318"/>
      <c r="C16" s="132" t="s">
        <v>241</v>
      </c>
      <c r="D16" s="170">
        <v>2</v>
      </c>
      <c r="E16" s="134" t="s">
        <v>1074</v>
      </c>
      <c r="F16" s="171" t="s">
        <v>982</v>
      </c>
      <c r="G16" s="171"/>
      <c r="H16" s="172"/>
      <c r="I16" s="172"/>
      <c r="J16" s="29">
        <v>4</v>
      </c>
      <c r="K16" s="29">
        <v>3</v>
      </c>
      <c r="L16" s="29">
        <v>4</v>
      </c>
      <c r="M16" s="169">
        <f t="shared" si="0"/>
        <v>11</v>
      </c>
      <c r="N16" s="35"/>
      <c r="O16" s="33"/>
      <c r="Q16" s="30" t="str">
        <f t="shared" si="1"/>
        <v/>
      </c>
      <c r="AA16" s="99">
        <f>SUM(AA12:AA15)</f>
        <v>7</v>
      </c>
      <c r="AB16" s="100">
        <f t="shared" si="5"/>
        <v>0.36842105263157893</v>
      </c>
      <c r="AC16" s="99">
        <f>SUM(AC12:AC15)</f>
        <v>9</v>
      </c>
      <c r="AD16" s="100">
        <f t="shared" si="2"/>
        <v>0.47368421052631576</v>
      </c>
      <c r="AE16" s="99">
        <f>SUM(AE12:AE15)</f>
        <v>3</v>
      </c>
      <c r="AF16" s="100">
        <f t="shared" si="3"/>
        <v>0.15789473684210525</v>
      </c>
      <c r="AG16" s="99">
        <f>SUM(AG12:AG15)</f>
        <v>0</v>
      </c>
      <c r="AH16" s="100">
        <f>AG16/SUM(AA16+AC16+AE16+AG16)</f>
        <v>0</v>
      </c>
    </row>
    <row r="17" spans="1:44" ht="51" x14ac:dyDescent="0.25">
      <c r="A17" s="322"/>
      <c r="B17" s="318"/>
      <c r="C17" s="132" t="s">
        <v>242</v>
      </c>
      <c r="D17" s="170">
        <v>2</v>
      </c>
      <c r="E17" s="134" t="s">
        <v>445</v>
      </c>
      <c r="F17" s="171" t="s">
        <v>375</v>
      </c>
      <c r="G17" s="171" t="s">
        <v>376</v>
      </c>
      <c r="H17" s="172"/>
      <c r="I17" s="172"/>
      <c r="J17" s="29">
        <v>4</v>
      </c>
      <c r="K17" s="29">
        <v>3</v>
      </c>
      <c r="L17" s="29">
        <v>4</v>
      </c>
      <c r="M17" s="169">
        <f t="shared" si="0"/>
        <v>11</v>
      </c>
      <c r="N17" s="35"/>
      <c r="O17" s="33"/>
      <c r="Q17" s="30" t="str">
        <f t="shared" si="1"/>
        <v/>
      </c>
      <c r="AA17" s="92">
        <f>COUNTIF(D58:D60,"1")</f>
        <v>0</v>
      </c>
      <c r="AB17" s="92">
        <f t="shared" si="5"/>
        <v>0</v>
      </c>
      <c r="AC17" s="92">
        <f>COUNTIF(D58:D60,"2")</f>
        <v>2</v>
      </c>
      <c r="AD17" s="92">
        <f t="shared" si="2"/>
        <v>0.66666666666666663</v>
      </c>
      <c r="AE17" s="92">
        <f>COUNTIF(D58:D60,"3")</f>
        <v>0</v>
      </c>
      <c r="AF17" s="92">
        <f t="shared" si="3"/>
        <v>0</v>
      </c>
      <c r="AG17" s="92">
        <f>COUNTIF(D58:D60,"4")</f>
        <v>1</v>
      </c>
      <c r="AH17" s="92">
        <f t="shared" si="4"/>
        <v>0.33333333333333331</v>
      </c>
    </row>
    <row r="18" spans="1:44" ht="51" x14ac:dyDescent="0.25">
      <c r="A18" s="322"/>
      <c r="B18" s="318"/>
      <c r="C18" s="132" t="s">
        <v>243</v>
      </c>
      <c r="D18" s="170">
        <v>1</v>
      </c>
      <c r="E18" s="173" t="s">
        <v>377</v>
      </c>
      <c r="F18" s="171" t="s">
        <v>983</v>
      </c>
      <c r="G18" s="171"/>
      <c r="H18" s="172"/>
      <c r="I18" s="172"/>
      <c r="J18" s="29">
        <v>2</v>
      </c>
      <c r="K18" s="29">
        <v>2</v>
      </c>
      <c r="L18" s="29">
        <v>2</v>
      </c>
      <c r="M18" s="169">
        <f t="shared" si="0"/>
        <v>6</v>
      </c>
      <c r="N18" s="35"/>
      <c r="O18" s="33"/>
      <c r="Q18" s="30" t="str">
        <f t="shared" si="1"/>
        <v/>
      </c>
      <c r="AA18" s="92">
        <f>COUNTIF(D61:D67,"1")</f>
        <v>3</v>
      </c>
      <c r="AB18" s="92">
        <f t="shared" si="5"/>
        <v>0.42857142857142855</v>
      </c>
      <c r="AC18" s="92">
        <f>COUNTIF(D61:D67,"2")</f>
        <v>4</v>
      </c>
      <c r="AD18" s="92">
        <f t="shared" si="2"/>
        <v>0.5714285714285714</v>
      </c>
      <c r="AE18" s="92">
        <f>COUNTIF(D61:D67,"3")</f>
        <v>0</v>
      </c>
      <c r="AF18" s="92">
        <f t="shared" si="3"/>
        <v>0</v>
      </c>
      <c r="AG18" s="92">
        <f>COUNTIF(D61:D67,"4")</f>
        <v>0</v>
      </c>
      <c r="AH18" s="92">
        <f t="shared" si="4"/>
        <v>0</v>
      </c>
    </row>
    <row r="19" spans="1:44" ht="40.799999999999997" x14ac:dyDescent="0.25">
      <c r="A19" s="322"/>
      <c r="B19" s="318"/>
      <c r="C19" s="132" t="s">
        <v>244</v>
      </c>
      <c r="D19" s="170">
        <v>2</v>
      </c>
      <c r="E19" s="134" t="s">
        <v>446</v>
      </c>
      <c r="F19" s="171" t="s">
        <v>984</v>
      </c>
      <c r="G19" s="171"/>
      <c r="H19" s="172"/>
      <c r="I19" s="172"/>
      <c r="J19" s="29">
        <v>2</v>
      </c>
      <c r="K19" s="29">
        <v>2</v>
      </c>
      <c r="L19" s="29">
        <v>2</v>
      </c>
      <c r="M19" s="169">
        <f t="shared" si="0"/>
        <v>6</v>
      </c>
      <c r="N19" s="35"/>
      <c r="O19" s="33"/>
      <c r="Q19" s="30" t="str">
        <f t="shared" si="1"/>
        <v/>
      </c>
      <c r="AA19" s="92">
        <f>COUNTIF(D68:D69,"1")</f>
        <v>1</v>
      </c>
      <c r="AB19" s="92">
        <f t="shared" si="5"/>
        <v>0.5</v>
      </c>
      <c r="AC19" s="92">
        <f>COUNTIF(D68:D69,"2")</f>
        <v>1</v>
      </c>
      <c r="AD19" s="92">
        <f t="shared" si="2"/>
        <v>0.5</v>
      </c>
      <c r="AE19" s="92">
        <f>COUNTIF(D68:D69,"3")</f>
        <v>0</v>
      </c>
      <c r="AF19" s="92">
        <f t="shared" si="3"/>
        <v>0</v>
      </c>
      <c r="AG19" s="92">
        <f>COUNTIF(D68:D69,"4")</f>
        <v>0</v>
      </c>
      <c r="AH19" s="92">
        <f t="shared" si="4"/>
        <v>0</v>
      </c>
    </row>
    <row r="20" spans="1:44" ht="51" x14ac:dyDescent="0.25">
      <c r="A20" s="322"/>
      <c r="B20" s="318"/>
      <c r="C20" s="132" t="s">
        <v>245</v>
      </c>
      <c r="D20" s="170">
        <v>3</v>
      </c>
      <c r="E20" s="134" t="s">
        <v>447</v>
      </c>
      <c r="F20" s="171" t="s">
        <v>985</v>
      </c>
      <c r="G20" s="171" t="s">
        <v>1075</v>
      </c>
      <c r="H20" s="172"/>
      <c r="I20" s="172"/>
      <c r="J20" s="29">
        <v>3</v>
      </c>
      <c r="K20" s="29">
        <v>3</v>
      </c>
      <c r="L20" s="29">
        <v>4</v>
      </c>
      <c r="M20" s="169">
        <f t="shared" si="0"/>
        <v>10</v>
      </c>
      <c r="N20" s="35"/>
      <c r="O20" s="33"/>
      <c r="Q20" s="30" t="str">
        <f t="shared" si="1"/>
        <v/>
      </c>
      <c r="AA20" s="92">
        <f>COUNTIF(D70:D79,"1")</f>
        <v>5</v>
      </c>
      <c r="AB20" s="92">
        <f t="shared" si="5"/>
        <v>0.5</v>
      </c>
      <c r="AC20" s="92">
        <f>COUNTIF(D70:D79,"2")</f>
        <v>3</v>
      </c>
      <c r="AD20" s="92">
        <f t="shared" si="2"/>
        <v>0.3</v>
      </c>
      <c r="AE20" s="92">
        <f>COUNTIF(D70:D79,"3")</f>
        <v>2</v>
      </c>
      <c r="AF20" s="92">
        <f t="shared" si="3"/>
        <v>0.2</v>
      </c>
      <c r="AG20" s="92">
        <f>COUNTIF(D70:D79,"4")</f>
        <v>0</v>
      </c>
      <c r="AH20" s="92">
        <f t="shared" si="4"/>
        <v>0</v>
      </c>
    </row>
    <row r="21" spans="1:44" ht="40.799999999999997" x14ac:dyDescent="0.25">
      <c r="A21" s="322"/>
      <c r="B21" s="318"/>
      <c r="C21" s="132" t="s">
        <v>246</v>
      </c>
      <c r="D21" s="170">
        <v>1</v>
      </c>
      <c r="E21" s="134" t="s">
        <v>350</v>
      </c>
      <c r="F21" s="171" t="s">
        <v>378</v>
      </c>
      <c r="G21" s="171" t="s">
        <v>1076</v>
      </c>
      <c r="H21" s="172"/>
      <c r="I21" s="172"/>
      <c r="J21" s="29">
        <v>3</v>
      </c>
      <c r="K21" s="29">
        <v>3</v>
      </c>
      <c r="L21" s="29">
        <v>3</v>
      </c>
      <c r="M21" s="169">
        <f t="shared" si="0"/>
        <v>9</v>
      </c>
      <c r="N21" s="35"/>
      <c r="O21" s="33"/>
      <c r="Q21" s="30" t="str">
        <f t="shared" si="1"/>
        <v/>
      </c>
      <c r="AA21" s="92">
        <f>COUNTIF(D80:D83,"1")</f>
        <v>0</v>
      </c>
      <c r="AB21" s="92">
        <f t="shared" si="5"/>
        <v>0</v>
      </c>
      <c r="AC21" s="92">
        <f>COUNTIF(D80:D83,"2")</f>
        <v>0</v>
      </c>
      <c r="AD21" s="92">
        <f t="shared" si="2"/>
        <v>0</v>
      </c>
      <c r="AE21" s="92">
        <f>COUNTIF(D80:D83,"3")</f>
        <v>1</v>
      </c>
      <c r="AF21" s="92">
        <f t="shared" si="3"/>
        <v>0.25</v>
      </c>
      <c r="AG21" s="92">
        <f>COUNTIF(D80:D83,"4")</f>
        <v>3</v>
      </c>
      <c r="AH21" s="92">
        <f t="shared" si="4"/>
        <v>0.75</v>
      </c>
    </row>
    <row r="22" spans="1:44" ht="40.799999999999997" x14ac:dyDescent="0.25">
      <c r="A22" s="322"/>
      <c r="B22" s="318" t="s">
        <v>210</v>
      </c>
      <c r="C22" s="132" t="s">
        <v>247</v>
      </c>
      <c r="D22" s="170">
        <v>2</v>
      </c>
      <c r="E22" s="173" t="s">
        <v>379</v>
      </c>
      <c r="F22" s="171" t="s">
        <v>1077</v>
      </c>
      <c r="G22" s="171" t="s">
        <v>1078</v>
      </c>
      <c r="H22" s="172"/>
      <c r="I22" s="172"/>
      <c r="J22" s="29">
        <v>4</v>
      </c>
      <c r="K22" s="29">
        <v>3</v>
      </c>
      <c r="L22" s="29">
        <v>4</v>
      </c>
      <c r="M22" s="169">
        <f t="shared" si="0"/>
        <v>11</v>
      </c>
      <c r="N22" s="35"/>
      <c r="O22" s="33"/>
      <c r="Q22" s="30" t="str">
        <f t="shared" si="1"/>
        <v/>
      </c>
      <c r="AA22" s="99">
        <f>SUM(AA17:AA21)</f>
        <v>9</v>
      </c>
      <c r="AB22" s="100">
        <f t="shared" si="5"/>
        <v>0.34615384615384615</v>
      </c>
      <c r="AC22" s="99">
        <f>SUM(AC17:AC21)</f>
        <v>10</v>
      </c>
      <c r="AD22" s="100">
        <f t="shared" si="2"/>
        <v>0.38461538461538464</v>
      </c>
      <c r="AE22" s="99">
        <f>SUM(AE17:AE21)</f>
        <v>3</v>
      </c>
      <c r="AF22" s="100">
        <f t="shared" si="3"/>
        <v>0.11538461538461539</v>
      </c>
      <c r="AG22" s="99">
        <f>SUM(AG17:AG21)</f>
        <v>4</v>
      </c>
      <c r="AH22" s="100">
        <f>AG22/SUM(AA22+AC22+AE22+AG22)</f>
        <v>0.15384615384615385</v>
      </c>
    </row>
    <row r="23" spans="1:44" ht="51" x14ac:dyDescent="0.25">
      <c r="A23" s="322"/>
      <c r="B23" s="318"/>
      <c r="C23" s="132" t="s">
        <v>248</v>
      </c>
      <c r="D23" s="170">
        <v>2</v>
      </c>
      <c r="E23" s="134" t="s">
        <v>1033</v>
      </c>
      <c r="F23" s="171" t="s">
        <v>986</v>
      </c>
      <c r="G23" s="171" t="s">
        <v>380</v>
      </c>
      <c r="H23" s="172"/>
      <c r="I23" s="172"/>
      <c r="J23" s="29">
        <v>2</v>
      </c>
      <c r="K23" s="29">
        <v>2</v>
      </c>
      <c r="L23" s="29">
        <v>2</v>
      </c>
      <c r="M23" s="169">
        <f t="shared" si="0"/>
        <v>6</v>
      </c>
      <c r="N23" s="35"/>
      <c r="O23" s="33"/>
      <c r="Q23" s="30" t="str">
        <f t="shared" si="1"/>
        <v/>
      </c>
      <c r="AA23" s="92">
        <f>COUNTIF(D84:D87,"1")</f>
        <v>3</v>
      </c>
      <c r="AB23" s="92">
        <f t="shared" si="5"/>
        <v>0.75</v>
      </c>
      <c r="AC23" s="92">
        <f>COUNTIF(D84:D87,"2")</f>
        <v>1</v>
      </c>
      <c r="AD23" s="92">
        <f t="shared" si="2"/>
        <v>0.25</v>
      </c>
      <c r="AE23" s="92">
        <f>COUNTIF(D84:D87,"3")</f>
        <v>0</v>
      </c>
      <c r="AF23" s="92">
        <f t="shared" si="3"/>
        <v>0</v>
      </c>
      <c r="AG23" s="92">
        <f>COUNTIF(D84:D87,"4")</f>
        <v>0</v>
      </c>
      <c r="AH23" s="92">
        <f t="shared" si="4"/>
        <v>0</v>
      </c>
    </row>
    <row r="24" spans="1:44" ht="81.599999999999994" x14ac:dyDescent="0.25">
      <c r="A24" s="322"/>
      <c r="B24" s="318"/>
      <c r="C24" s="132" t="s">
        <v>249</v>
      </c>
      <c r="D24" s="170">
        <v>1</v>
      </c>
      <c r="E24" s="134" t="s">
        <v>351</v>
      </c>
      <c r="F24" s="131" t="s">
        <v>987</v>
      </c>
      <c r="G24" s="171" t="s">
        <v>1079</v>
      </c>
      <c r="H24" s="172"/>
      <c r="I24" s="172"/>
      <c r="J24" s="29">
        <v>2</v>
      </c>
      <c r="K24" s="29">
        <v>2</v>
      </c>
      <c r="L24" s="29">
        <v>2</v>
      </c>
      <c r="M24" s="169">
        <f t="shared" si="0"/>
        <v>6</v>
      </c>
      <c r="N24" s="35"/>
      <c r="O24" s="33"/>
      <c r="Q24" s="30" t="str">
        <f t="shared" si="1"/>
        <v/>
      </c>
      <c r="AA24" s="92">
        <f>COUNTIF(D88:D91,"1")</f>
        <v>3</v>
      </c>
      <c r="AB24" s="92">
        <f t="shared" si="5"/>
        <v>0.75</v>
      </c>
      <c r="AC24" s="92">
        <f>COUNTIF(D88:D91,"2")</f>
        <v>1</v>
      </c>
      <c r="AD24" s="92">
        <f t="shared" si="2"/>
        <v>0.25</v>
      </c>
      <c r="AE24" s="92">
        <f>COUNTIF(D88:D91,"3")</f>
        <v>0</v>
      </c>
      <c r="AF24" s="92">
        <f t="shared" si="3"/>
        <v>0</v>
      </c>
      <c r="AG24" s="92">
        <f>COUNTIF(D88:D91,"4")</f>
        <v>0</v>
      </c>
      <c r="AH24" s="92">
        <f t="shared" si="4"/>
        <v>0</v>
      </c>
    </row>
    <row r="25" spans="1:44" ht="30.6" x14ac:dyDescent="0.25">
      <c r="A25" s="322"/>
      <c r="B25" s="318"/>
      <c r="C25" s="132" t="s">
        <v>94</v>
      </c>
      <c r="D25" s="170">
        <v>1</v>
      </c>
      <c r="E25" s="134" t="s">
        <v>448</v>
      </c>
      <c r="F25" s="171" t="s">
        <v>988</v>
      </c>
      <c r="G25" s="171"/>
      <c r="H25" s="172"/>
      <c r="I25" s="172"/>
      <c r="J25" s="29">
        <v>3</v>
      </c>
      <c r="K25" s="29">
        <v>3</v>
      </c>
      <c r="L25" s="29">
        <v>4</v>
      </c>
      <c r="M25" s="169">
        <f t="shared" ref="M25:M34" si="6">SUM(J25:L25)</f>
        <v>10</v>
      </c>
      <c r="N25" s="35"/>
      <c r="O25" s="33"/>
      <c r="Q25" s="30" t="str">
        <f t="shared" si="1"/>
        <v/>
      </c>
      <c r="AA25" s="92">
        <f>COUNTIF(D92:D94,"1")</f>
        <v>3</v>
      </c>
      <c r="AB25" s="92">
        <f t="shared" si="5"/>
        <v>1</v>
      </c>
      <c r="AC25" s="92">
        <f>COUNTIF(D92:D94,"2")</f>
        <v>0</v>
      </c>
      <c r="AD25" s="92">
        <f t="shared" si="2"/>
        <v>0</v>
      </c>
      <c r="AE25" s="92">
        <f>COUNTIF(D92:D94,"3")</f>
        <v>0</v>
      </c>
      <c r="AF25" s="92">
        <f t="shared" si="3"/>
        <v>0</v>
      </c>
      <c r="AG25" s="92">
        <f>COUNTIF(D92:D94,"4")</f>
        <v>0</v>
      </c>
      <c r="AH25" s="92">
        <f t="shared" si="4"/>
        <v>0</v>
      </c>
    </row>
    <row r="26" spans="1:44" ht="40.799999999999997" x14ac:dyDescent="0.25">
      <c r="A26" s="322"/>
      <c r="B26" s="316" t="s">
        <v>211</v>
      </c>
      <c r="C26" s="132" t="s">
        <v>250</v>
      </c>
      <c r="D26" s="170">
        <v>1</v>
      </c>
      <c r="E26" s="134" t="s">
        <v>1080</v>
      </c>
      <c r="F26" s="171" t="s">
        <v>989</v>
      </c>
      <c r="G26" s="171" t="s">
        <v>1081</v>
      </c>
      <c r="H26" s="172"/>
      <c r="I26" s="172"/>
      <c r="J26" s="29">
        <v>4</v>
      </c>
      <c r="K26" s="29">
        <v>3</v>
      </c>
      <c r="L26" s="29">
        <v>4</v>
      </c>
      <c r="M26" s="169">
        <f t="shared" si="6"/>
        <v>11</v>
      </c>
      <c r="N26" s="35"/>
      <c r="O26" s="33"/>
      <c r="Q26" s="30" t="str">
        <f t="shared" si="1"/>
        <v/>
      </c>
      <c r="AA26" s="92">
        <f>COUNTIF(D95:D97,"1")</f>
        <v>3</v>
      </c>
      <c r="AB26" s="92">
        <f t="shared" si="5"/>
        <v>1</v>
      </c>
      <c r="AC26" s="92">
        <f>COUNTIF(D95:D97,"2")</f>
        <v>0</v>
      </c>
      <c r="AD26" s="92">
        <f t="shared" si="2"/>
        <v>0</v>
      </c>
      <c r="AE26" s="92">
        <f>COUNTIF(D95:D97,"3")</f>
        <v>0</v>
      </c>
      <c r="AF26" s="92">
        <f t="shared" si="3"/>
        <v>0</v>
      </c>
      <c r="AG26" s="92">
        <f>COUNTIF(D95:D97,"4")</f>
        <v>0</v>
      </c>
      <c r="AH26" s="92">
        <f t="shared" si="4"/>
        <v>0</v>
      </c>
    </row>
    <row r="27" spans="1:44" ht="66" x14ac:dyDescent="0.25">
      <c r="A27" s="322"/>
      <c r="B27" s="316"/>
      <c r="C27" s="132" t="s">
        <v>251</v>
      </c>
      <c r="D27" s="170">
        <v>2</v>
      </c>
      <c r="E27" s="173" t="s">
        <v>1034</v>
      </c>
      <c r="F27" s="171" t="s">
        <v>990</v>
      </c>
      <c r="G27" s="171" t="s">
        <v>381</v>
      </c>
      <c r="H27" s="172"/>
      <c r="I27" s="172"/>
      <c r="J27" s="29">
        <v>4</v>
      </c>
      <c r="K27" s="29">
        <v>3</v>
      </c>
      <c r="L27" s="29">
        <v>4</v>
      </c>
      <c r="M27" s="169">
        <f t="shared" si="6"/>
        <v>11</v>
      </c>
      <c r="N27" s="35"/>
      <c r="O27" s="33"/>
      <c r="Q27" s="30" t="str">
        <f t="shared" si="1"/>
        <v/>
      </c>
      <c r="AA27" s="98">
        <f>SUM(AA23:AA26)</f>
        <v>12</v>
      </c>
      <c r="AB27" s="100">
        <f t="shared" si="5"/>
        <v>0.8571428571428571</v>
      </c>
      <c r="AC27" s="98">
        <f>SUM(AC23:AC26)</f>
        <v>2</v>
      </c>
      <c r="AD27" s="100">
        <f t="shared" si="2"/>
        <v>0.14285714285714285</v>
      </c>
      <c r="AE27" s="98">
        <f>SUM(AE23:AE26)</f>
        <v>0</v>
      </c>
      <c r="AF27" s="100">
        <f t="shared" si="3"/>
        <v>0</v>
      </c>
      <c r="AG27" s="98">
        <f>SUM(AG23:AG26)</f>
        <v>0</v>
      </c>
      <c r="AH27" s="100">
        <f>AG27/SUM(AA27+AC27+AE27+AG27)</f>
        <v>0</v>
      </c>
    </row>
    <row r="28" spans="1:44" ht="40.799999999999997" x14ac:dyDescent="0.25">
      <c r="A28" s="322"/>
      <c r="B28" s="316"/>
      <c r="C28" s="132" t="s">
        <v>252</v>
      </c>
      <c r="D28" s="170">
        <v>2</v>
      </c>
      <c r="E28" s="134" t="s">
        <v>1082</v>
      </c>
      <c r="F28" s="171" t="s">
        <v>991</v>
      </c>
      <c r="G28" s="171"/>
      <c r="H28" s="172"/>
      <c r="I28" s="172"/>
      <c r="J28" s="29">
        <v>2</v>
      </c>
      <c r="K28" s="29">
        <v>1</v>
      </c>
      <c r="L28" s="29">
        <v>1</v>
      </c>
      <c r="M28" s="169">
        <f t="shared" si="6"/>
        <v>4</v>
      </c>
      <c r="N28" s="35"/>
      <c r="O28" s="33"/>
      <c r="Q28" s="30" t="str">
        <f t="shared" si="1"/>
        <v/>
      </c>
    </row>
    <row r="29" spans="1:44" ht="30.6" x14ac:dyDescent="0.25">
      <c r="A29" s="322"/>
      <c r="B29" s="316"/>
      <c r="C29" s="132" t="s">
        <v>253</v>
      </c>
      <c r="D29" s="170">
        <v>2</v>
      </c>
      <c r="E29" s="134" t="s">
        <v>1035</v>
      </c>
      <c r="F29" s="171" t="s">
        <v>1083</v>
      </c>
      <c r="G29" s="171" t="s">
        <v>1084</v>
      </c>
      <c r="H29" s="172"/>
      <c r="I29" s="172"/>
      <c r="J29" s="29">
        <v>4</v>
      </c>
      <c r="K29" s="29">
        <v>4</v>
      </c>
      <c r="L29" s="29">
        <v>4</v>
      </c>
      <c r="M29" s="169">
        <f t="shared" si="6"/>
        <v>12</v>
      </c>
      <c r="N29" s="35" t="s">
        <v>101</v>
      </c>
      <c r="O29" s="33">
        <v>2</v>
      </c>
      <c r="Q29" s="30" t="str">
        <f t="shared" si="1"/>
        <v>Motivar constantemente a los estudiantes a la cohesión, gusto y disfrute por el estudio.</v>
      </c>
      <c r="AJ29" s="342" t="s">
        <v>323</v>
      </c>
      <c r="AK29" s="336">
        <v>1</v>
      </c>
      <c r="AL29" s="337"/>
      <c r="AM29" s="336">
        <v>2</v>
      </c>
      <c r="AN29" s="337"/>
      <c r="AO29" s="336">
        <v>3</v>
      </c>
      <c r="AP29" s="337"/>
      <c r="AQ29" s="336">
        <v>4</v>
      </c>
      <c r="AR29" s="337"/>
    </row>
    <row r="30" spans="1:44" ht="39.6" x14ac:dyDescent="0.25">
      <c r="A30" s="322"/>
      <c r="B30" s="316"/>
      <c r="C30" s="132" t="s">
        <v>254</v>
      </c>
      <c r="D30" s="170">
        <v>2</v>
      </c>
      <c r="E30" s="134" t="s">
        <v>1036</v>
      </c>
      <c r="F30" s="171" t="s">
        <v>992</v>
      </c>
      <c r="G30" s="171"/>
      <c r="H30" s="172"/>
      <c r="I30" s="172"/>
      <c r="J30" s="29">
        <v>4</v>
      </c>
      <c r="K30" s="29">
        <v>3</v>
      </c>
      <c r="L30" s="29">
        <v>4</v>
      </c>
      <c r="M30" s="169">
        <f t="shared" si="6"/>
        <v>11</v>
      </c>
      <c r="N30" s="35"/>
      <c r="O30" s="33"/>
      <c r="Q30" s="30" t="str">
        <f t="shared" si="1"/>
        <v/>
      </c>
      <c r="AJ30" s="343"/>
      <c r="AK30" s="93" t="s">
        <v>321</v>
      </c>
      <c r="AL30" s="93" t="s">
        <v>322</v>
      </c>
      <c r="AM30" s="93" t="s">
        <v>321</v>
      </c>
      <c r="AN30" s="93" t="s">
        <v>322</v>
      </c>
      <c r="AO30" s="93" t="s">
        <v>321</v>
      </c>
      <c r="AP30" s="93" t="s">
        <v>322</v>
      </c>
      <c r="AQ30" s="93" t="s">
        <v>321</v>
      </c>
      <c r="AR30" s="93" t="s">
        <v>322</v>
      </c>
    </row>
    <row r="31" spans="1:44" ht="26.4" x14ac:dyDescent="0.25">
      <c r="A31" s="322"/>
      <c r="B31" s="316"/>
      <c r="C31" s="132" t="s">
        <v>255</v>
      </c>
      <c r="D31" s="170">
        <v>1</v>
      </c>
      <c r="E31" s="134" t="s">
        <v>1037</v>
      </c>
      <c r="F31" s="171" t="s">
        <v>1038</v>
      </c>
      <c r="G31" s="171" t="s">
        <v>1039</v>
      </c>
      <c r="H31" s="172"/>
      <c r="I31" s="172"/>
      <c r="J31" s="29">
        <v>3</v>
      </c>
      <c r="K31" s="29">
        <v>3</v>
      </c>
      <c r="L31" s="29">
        <v>3</v>
      </c>
      <c r="M31" s="169">
        <f t="shared" si="6"/>
        <v>9</v>
      </c>
      <c r="N31" s="35"/>
      <c r="O31" s="33"/>
      <c r="Q31" s="30" t="str">
        <f t="shared" si="1"/>
        <v/>
      </c>
      <c r="AJ31" s="94" t="s">
        <v>324</v>
      </c>
      <c r="AK31" s="95">
        <f>SUM(AA11)</f>
        <v>10</v>
      </c>
      <c r="AL31" s="96">
        <f>AK31/SUM(AK31,AM31,AO31,AQ31)</f>
        <v>0.29411764705882354</v>
      </c>
      <c r="AM31" s="95">
        <f>SUM(AC11)</f>
        <v>18</v>
      </c>
      <c r="AN31" s="96">
        <f>AM31/SUM(AK31,AM31,AO31,AQ31)</f>
        <v>0.52941176470588236</v>
      </c>
      <c r="AO31" s="95">
        <f>SUM(AE11)</f>
        <v>6</v>
      </c>
      <c r="AP31" s="96">
        <f>AO31/SUM(AK31,AM31,AO31,AQ31)</f>
        <v>0.17647058823529413</v>
      </c>
      <c r="AQ31" s="95">
        <f>SUM(AG11)</f>
        <v>0</v>
      </c>
      <c r="AR31" s="96">
        <f>AQ31/SUM(AK31,AM31,AO31,AQ31)</f>
        <v>0</v>
      </c>
    </row>
    <row r="32" spans="1:44" ht="40.799999999999997" x14ac:dyDescent="0.25">
      <c r="A32" s="322"/>
      <c r="B32" s="316"/>
      <c r="C32" s="132" t="s">
        <v>256</v>
      </c>
      <c r="D32" s="170">
        <v>2</v>
      </c>
      <c r="E32" s="134" t="s">
        <v>1085</v>
      </c>
      <c r="F32" s="171" t="s">
        <v>993</v>
      </c>
      <c r="G32" s="171" t="s">
        <v>1086</v>
      </c>
      <c r="H32" s="172"/>
      <c r="I32" s="172"/>
      <c r="J32" s="29">
        <v>4</v>
      </c>
      <c r="K32" s="29">
        <v>3</v>
      </c>
      <c r="L32" s="29">
        <v>4</v>
      </c>
      <c r="M32" s="169">
        <f t="shared" si="6"/>
        <v>11</v>
      </c>
      <c r="N32" s="35"/>
      <c r="O32" s="33"/>
      <c r="Q32" s="30" t="str">
        <f t="shared" si="1"/>
        <v/>
      </c>
      <c r="AJ32" s="94" t="s">
        <v>325</v>
      </c>
      <c r="AK32" s="95">
        <f>SUM(AA16)</f>
        <v>7</v>
      </c>
      <c r="AL32" s="96">
        <f>AK32/SUM(AK32,AM32,AO32,AQ32)</f>
        <v>0.36842105263157893</v>
      </c>
      <c r="AM32" s="95">
        <f>SUM(AC16)</f>
        <v>9</v>
      </c>
      <c r="AN32" s="96">
        <f>AM32/SUM(AK32,AM32,AO32,AQ32)</f>
        <v>0.47368421052631576</v>
      </c>
      <c r="AO32" s="95">
        <f>SUM(AE16)</f>
        <v>3</v>
      </c>
      <c r="AP32" s="96">
        <f>AO32/SUM(AK32,AM32,AO32,AQ32)</f>
        <v>0.15789473684210525</v>
      </c>
      <c r="AQ32" s="95">
        <f>SUM(AG16)</f>
        <v>0</v>
      </c>
      <c r="AR32" s="96">
        <f>AQ32/SUM(AK32,AM32,AO32,AQ32)</f>
        <v>0</v>
      </c>
    </row>
    <row r="33" spans="1:44" ht="52.8" x14ac:dyDescent="0.25">
      <c r="A33" s="322"/>
      <c r="B33" s="316"/>
      <c r="C33" s="132" t="s">
        <v>257</v>
      </c>
      <c r="D33" s="170">
        <v>3</v>
      </c>
      <c r="E33" s="173" t="s">
        <v>1040</v>
      </c>
      <c r="F33" s="171" t="s">
        <v>994</v>
      </c>
      <c r="G33" s="171" t="s">
        <v>1041</v>
      </c>
      <c r="H33" s="172"/>
      <c r="I33" s="172"/>
      <c r="J33" s="29">
        <v>4</v>
      </c>
      <c r="K33" s="29">
        <v>3</v>
      </c>
      <c r="L33" s="29">
        <v>4</v>
      </c>
      <c r="M33" s="169">
        <f t="shared" si="6"/>
        <v>11</v>
      </c>
      <c r="N33" s="35"/>
      <c r="O33" s="33"/>
      <c r="Q33" s="30" t="str">
        <f t="shared" si="1"/>
        <v/>
      </c>
      <c r="AJ33" s="94" t="s">
        <v>326</v>
      </c>
      <c r="AK33" s="95">
        <f>SUM(AA22)</f>
        <v>9</v>
      </c>
      <c r="AL33" s="96">
        <f>AK33/SUM(AK33,AM33,AO33,AQ33)</f>
        <v>0.34615384615384615</v>
      </c>
      <c r="AM33" s="95">
        <f>SUM(AC22)</f>
        <v>10</v>
      </c>
      <c r="AN33" s="96">
        <f>AM33/SUM(AK33,AM33,AO33,AQ33)</f>
        <v>0.38461538461538464</v>
      </c>
      <c r="AO33" s="95">
        <f>SUM(AE22)</f>
        <v>3</v>
      </c>
      <c r="AP33" s="96">
        <f>AO33/SUM(AK33,AM33,AO33,AQ33)</f>
        <v>0.11538461538461539</v>
      </c>
      <c r="AQ33" s="95">
        <f>SUM(AG22)</f>
        <v>4</v>
      </c>
      <c r="AR33" s="96">
        <f>AQ33/SUM(AK33,AM33,AO33,AQ33)</f>
        <v>0.15384615384615385</v>
      </c>
    </row>
    <row r="34" spans="1:44" ht="39.6" x14ac:dyDescent="0.25">
      <c r="A34" s="322"/>
      <c r="B34" s="317"/>
      <c r="C34" s="132" t="s">
        <v>258</v>
      </c>
      <c r="D34" s="170">
        <v>3</v>
      </c>
      <c r="E34" s="134" t="s">
        <v>1087</v>
      </c>
      <c r="F34" s="171" t="s">
        <v>995</v>
      </c>
      <c r="G34" s="171" t="s">
        <v>1088</v>
      </c>
      <c r="H34" s="172"/>
      <c r="I34" s="172"/>
      <c r="J34" s="29">
        <v>4</v>
      </c>
      <c r="K34" s="29">
        <v>3</v>
      </c>
      <c r="L34" s="29">
        <v>4</v>
      </c>
      <c r="M34" s="169">
        <f t="shared" si="6"/>
        <v>11</v>
      </c>
      <c r="N34" s="35"/>
      <c r="O34" s="33"/>
      <c r="Q34" s="30" t="str">
        <f t="shared" si="1"/>
        <v/>
      </c>
      <c r="AJ34" s="94" t="s">
        <v>327</v>
      </c>
      <c r="AK34" s="95">
        <f>SUM(AA27)</f>
        <v>12</v>
      </c>
      <c r="AL34" s="96">
        <f>AK34/SUM(AK34,AM34,AO34,AQ34)</f>
        <v>0.8571428571428571</v>
      </c>
      <c r="AM34" s="95">
        <f>SUM(AC27)</f>
        <v>2</v>
      </c>
      <c r="AN34" s="96">
        <f>AM34/SUM(AK34,AM34,AO34,AQ34)</f>
        <v>0.14285714285714285</v>
      </c>
      <c r="AO34" s="95">
        <f>SUM(AE27)</f>
        <v>0</v>
      </c>
      <c r="AP34" s="96">
        <f>AO34/SUM(AK34,AM34,AO34,AQ34)</f>
        <v>0</v>
      </c>
      <c r="AQ34" s="95">
        <f>SUM(AG27)</f>
        <v>0</v>
      </c>
      <c r="AR34" s="96">
        <f>AQ34/SUM(AK34,AM34,AO34,AQ34)</f>
        <v>0</v>
      </c>
    </row>
    <row r="35" spans="1:44" ht="79.2" x14ac:dyDescent="0.25">
      <c r="A35" s="322"/>
      <c r="B35" s="338" t="s">
        <v>212</v>
      </c>
      <c r="C35" s="132" t="s">
        <v>259</v>
      </c>
      <c r="D35" s="170">
        <v>2</v>
      </c>
      <c r="E35" s="134" t="s">
        <v>1042</v>
      </c>
      <c r="F35" s="131" t="s">
        <v>382</v>
      </c>
      <c r="G35" s="171" t="s">
        <v>383</v>
      </c>
      <c r="H35" s="172"/>
      <c r="I35" s="172"/>
      <c r="J35" s="29">
        <v>4</v>
      </c>
      <c r="K35" s="29">
        <v>3</v>
      </c>
      <c r="L35" s="29">
        <v>4</v>
      </c>
      <c r="M35" s="169">
        <f t="shared" ref="M35:M40" si="7">SUM(J35:L35)</f>
        <v>11</v>
      </c>
      <c r="N35" s="35"/>
      <c r="O35" s="33"/>
      <c r="Q35" s="30" t="str">
        <f t="shared" si="1"/>
        <v/>
      </c>
    </row>
    <row r="36" spans="1:44" ht="52.8" x14ac:dyDescent="0.25">
      <c r="A36" s="322"/>
      <c r="B36" s="316"/>
      <c r="C36" s="132" t="s">
        <v>260</v>
      </c>
      <c r="D36" s="170">
        <v>2</v>
      </c>
      <c r="E36" s="173" t="s">
        <v>1089</v>
      </c>
      <c r="F36" s="171" t="s">
        <v>384</v>
      </c>
      <c r="G36" s="171" t="s">
        <v>385</v>
      </c>
      <c r="H36" s="172"/>
      <c r="I36" s="172"/>
      <c r="J36" s="29">
        <v>4</v>
      </c>
      <c r="K36" s="29">
        <v>3</v>
      </c>
      <c r="L36" s="29">
        <v>4</v>
      </c>
      <c r="M36" s="169">
        <f t="shared" si="7"/>
        <v>11</v>
      </c>
      <c r="N36" s="35"/>
      <c r="O36" s="33"/>
      <c r="Q36" s="30" t="str">
        <f t="shared" si="1"/>
        <v/>
      </c>
    </row>
    <row r="37" spans="1:44" ht="66" x14ac:dyDescent="0.25">
      <c r="A37" s="322"/>
      <c r="B37" s="316"/>
      <c r="C37" s="132" t="s">
        <v>261</v>
      </c>
      <c r="D37" s="170">
        <v>1</v>
      </c>
      <c r="E37" s="134" t="s">
        <v>1043</v>
      </c>
      <c r="F37" s="131" t="s">
        <v>1090</v>
      </c>
      <c r="G37" s="131" t="s">
        <v>1091</v>
      </c>
      <c r="H37" s="172"/>
      <c r="I37" s="172"/>
      <c r="J37" s="29">
        <v>4</v>
      </c>
      <c r="K37" s="29">
        <v>3</v>
      </c>
      <c r="L37" s="29">
        <v>4</v>
      </c>
      <c r="M37" s="169">
        <f t="shared" si="7"/>
        <v>11</v>
      </c>
      <c r="N37" s="35"/>
      <c r="O37" s="33"/>
      <c r="Q37" s="30" t="str">
        <f t="shared" si="1"/>
        <v/>
      </c>
    </row>
    <row r="38" spans="1:44" ht="52.8" x14ac:dyDescent="0.25">
      <c r="A38" s="323"/>
      <c r="B38" s="316"/>
      <c r="C38" s="132" t="s">
        <v>262</v>
      </c>
      <c r="D38" s="170">
        <v>1</v>
      </c>
      <c r="E38" s="134" t="s">
        <v>1092</v>
      </c>
      <c r="F38" s="171" t="s">
        <v>996</v>
      </c>
      <c r="G38" s="171" t="s">
        <v>1093</v>
      </c>
      <c r="H38" s="172"/>
      <c r="I38" s="172"/>
      <c r="J38" s="29">
        <v>4</v>
      </c>
      <c r="K38" s="29">
        <v>4</v>
      </c>
      <c r="L38" s="29">
        <v>4</v>
      </c>
      <c r="M38" s="169">
        <f t="shared" si="7"/>
        <v>12</v>
      </c>
      <c r="N38" s="35" t="s">
        <v>101</v>
      </c>
      <c r="O38" s="33">
        <v>3</v>
      </c>
      <c r="Q38" s="30" t="str">
        <f t="shared" si="1"/>
        <v>Identificar entidades gubernamentales y privadas del sector productivo, posteriormente gestionar alianzas que beneficien el desarrollo y progreso de la Institución educativa.</v>
      </c>
    </row>
    <row r="39" spans="1:44" ht="61.2" x14ac:dyDescent="0.25">
      <c r="A39" s="325" t="s">
        <v>92</v>
      </c>
      <c r="B39" s="320" t="s">
        <v>213</v>
      </c>
      <c r="C39" s="132" t="s">
        <v>263</v>
      </c>
      <c r="D39" s="170">
        <v>2</v>
      </c>
      <c r="E39" s="134" t="s">
        <v>352</v>
      </c>
      <c r="F39" s="171" t="s">
        <v>1094</v>
      </c>
      <c r="G39" s="171"/>
      <c r="H39" s="172"/>
      <c r="I39" s="172"/>
      <c r="J39" s="174">
        <v>4</v>
      </c>
      <c r="K39" s="174">
        <v>3</v>
      </c>
      <c r="L39" s="174">
        <v>4</v>
      </c>
      <c r="M39" s="169">
        <f t="shared" si="7"/>
        <v>11</v>
      </c>
      <c r="N39" s="35"/>
      <c r="O39" s="33"/>
      <c r="Q39" s="30" t="str">
        <f t="shared" si="1"/>
        <v/>
      </c>
    </row>
    <row r="40" spans="1:44" ht="51" x14ac:dyDescent="0.25">
      <c r="A40" s="326"/>
      <c r="B40" s="320"/>
      <c r="C40" s="132" t="s">
        <v>264</v>
      </c>
      <c r="D40" s="170">
        <v>2</v>
      </c>
      <c r="E40" s="134" t="s">
        <v>1044</v>
      </c>
      <c r="F40" s="171" t="s">
        <v>460</v>
      </c>
      <c r="G40" s="171"/>
      <c r="H40" s="172"/>
      <c r="I40" s="172"/>
      <c r="J40" s="174">
        <v>4</v>
      </c>
      <c r="K40" s="174">
        <v>4</v>
      </c>
      <c r="L40" s="174">
        <v>4</v>
      </c>
      <c r="M40" s="169">
        <f t="shared" si="7"/>
        <v>12</v>
      </c>
      <c r="N40" s="35" t="s">
        <v>101</v>
      </c>
      <c r="O40" s="33">
        <v>4</v>
      </c>
      <c r="Q40" s="30" t="str">
        <f t="shared" si="1"/>
        <v>Flexibilizar e innovar en prácticas pedagógicas, logrando articular áreas, grados y sedes, de acuerdo a su modalidad y respondiendo a la diversidad de la población.</v>
      </c>
    </row>
    <row r="41" spans="1:44" ht="66" x14ac:dyDescent="0.25">
      <c r="A41" s="326"/>
      <c r="B41" s="320"/>
      <c r="C41" s="132" t="s">
        <v>265</v>
      </c>
      <c r="D41" s="170">
        <v>1</v>
      </c>
      <c r="E41" s="173" t="s">
        <v>1095</v>
      </c>
      <c r="F41" s="171" t="s">
        <v>1096</v>
      </c>
      <c r="G41" s="171"/>
      <c r="H41" s="172"/>
      <c r="I41" s="172"/>
      <c r="J41" s="174">
        <v>4</v>
      </c>
      <c r="K41" s="174">
        <v>3</v>
      </c>
      <c r="L41" s="174">
        <v>4</v>
      </c>
      <c r="M41" s="169">
        <f t="shared" ref="M41:M47" si="8">SUM(J41:L41)</f>
        <v>11</v>
      </c>
      <c r="N41" s="35"/>
      <c r="O41" s="33"/>
      <c r="Q41" s="30" t="str">
        <f t="shared" si="1"/>
        <v/>
      </c>
    </row>
    <row r="42" spans="1:44" ht="40.799999999999997" x14ac:dyDescent="0.25">
      <c r="A42" s="326"/>
      <c r="B42" s="320"/>
      <c r="C42" s="132" t="s">
        <v>266</v>
      </c>
      <c r="D42" s="170">
        <v>3</v>
      </c>
      <c r="E42" s="134" t="s">
        <v>1175</v>
      </c>
      <c r="F42" s="171" t="s">
        <v>997</v>
      </c>
      <c r="G42" s="171" t="s">
        <v>386</v>
      </c>
      <c r="H42" s="172"/>
      <c r="I42" s="172"/>
      <c r="J42" s="174">
        <v>2</v>
      </c>
      <c r="K42" s="174">
        <v>2</v>
      </c>
      <c r="L42" s="174">
        <v>2</v>
      </c>
      <c r="M42" s="169">
        <f t="shared" si="8"/>
        <v>6</v>
      </c>
      <c r="N42" s="35"/>
      <c r="O42" s="33"/>
      <c r="Q42" s="30" t="str">
        <f t="shared" si="1"/>
        <v/>
      </c>
    </row>
    <row r="43" spans="1:44" ht="91.8" x14ac:dyDescent="0.25">
      <c r="A43" s="326"/>
      <c r="B43" s="320"/>
      <c r="C43" s="132" t="s">
        <v>267</v>
      </c>
      <c r="D43" s="170">
        <v>2</v>
      </c>
      <c r="E43" s="134" t="s">
        <v>387</v>
      </c>
      <c r="F43" s="131" t="s">
        <v>998</v>
      </c>
      <c r="G43" s="171"/>
      <c r="H43" s="172"/>
      <c r="I43" s="172"/>
      <c r="J43" s="174">
        <v>4</v>
      </c>
      <c r="K43" s="174">
        <v>3</v>
      </c>
      <c r="L43" s="174">
        <v>4</v>
      </c>
      <c r="M43" s="169">
        <f t="shared" si="8"/>
        <v>11</v>
      </c>
      <c r="N43" s="35"/>
      <c r="O43" s="33"/>
      <c r="Q43" s="30" t="str">
        <f t="shared" si="1"/>
        <v/>
      </c>
    </row>
    <row r="44" spans="1:44" ht="52.8" x14ac:dyDescent="0.25">
      <c r="A44" s="326"/>
      <c r="B44" s="320" t="s">
        <v>214</v>
      </c>
      <c r="C44" s="132" t="s">
        <v>268</v>
      </c>
      <c r="D44" s="170">
        <v>1</v>
      </c>
      <c r="E44" s="134" t="s">
        <v>1097</v>
      </c>
      <c r="F44" s="171" t="s">
        <v>1098</v>
      </c>
      <c r="G44" s="171"/>
      <c r="H44" s="172"/>
      <c r="I44" s="172"/>
      <c r="J44" s="174">
        <v>4</v>
      </c>
      <c r="K44" s="174">
        <v>4</v>
      </c>
      <c r="L44" s="174">
        <v>4</v>
      </c>
      <c r="M44" s="169">
        <f t="shared" si="8"/>
        <v>12</v>
      </c>
      <c r="N44" s="35" t="s">
        <v>101</v>
      </c>
      <c r="O44" s="33">
        <v>5</v>
      </c>
      <c r="Q44" s="30" t="str">
        <f t="shared" si="1"/>
        <v xml:space="preserve">Seleccionar e institucionalizar opciones didácticas y uso de recursos a empleados en las diferentes áreas, asignaturas y proyectos transversales. </v>
      </c>
    </row>
    <row r="45" spans="1:44" ht="52.8" x14ac:dyDescent="0.25">
      <c r="A45" s="326"/>
      <c r="B45" s="320"/>
      <c r="C45" s="132" t="s">
        <v>269</v>
      </c>
      <c r="D45" s="170">
        <v>2</v>
      </c>
      <c r="E45" s="134" t="s">
        <v>353</v>
      </c>
      <c r="F45" s="171" t="s">
        <v>388</v>
      </c>
      <c r="G45" s="171" t="s">
        <v>389</v>
      </c>
      <c r="H45" s="172"/>
      <c r="I45" s="172"/>
      <c r="J45" s="174">
        <v>2</v>
      </c>
      <c r="K45" s="174">
        <v>1</v>
      </c>
      <c r="L45" s="174">
        <v>1</v>
      </c>
      <c r="M45" s="169">
        <f t="shared" si="8"/>
        <v>4</v>
      </c>
      <c r="N45" s="35"/>
      <c r="O45" s="33"/>
      <c r="Q45" s="30" t="str">
        <f t="shared" si="1"/>
        <v/>
      </c>
    </row>
    <row r="46" spans="1:44" ht="40.799999999999997" x14ac:dyDescent="0.25">
      <c r="A46" s="326"/>
      <c r="B46" s="320"/>
      <c r="C46" s="132" t="s">
        <v>270</v>
      </c>
      <c r="D46" s="170">
        <v>2</v>
      </c>
      <c r="E46" s="134" t="s">
        <v>1045</v>
      </c>
      <c r="F46" s="171" t="s">
        <v>1046</v>
      </c>
      <c r="G46" s="171"/>
      <c r="H46" s="172"/>
      <c r="I46" s="172"/>
      <c r="J46" s="174">
        <v>3</v>
      </c>
      <c r="K46" s="174">
        <v>3</v>
      </c>
      <c r="L46" s="174">
        <v>3</v>
      </c>
      <c r="M46" s="169">
        <f t="shared" si="8"/>
        <v>9</v>
      </c>
      <c r="N46" s="35"/>
      <c r="O46" s="33"/>
      <c r="Q46" s="30" t="str">
        <f t="shared" si="1"/>
        <v/>
      </c>
    </row>
    <row r="47" spans="1:44" ht="39.6" x14ac:dyDescent="0.25">
      <c r="A47" s="326"/>
      <c r="B47" s="320"/>
      <c r="C47" s="132" t="s">
        <v>271</v>
      </c>
      <c r="D47" s="170">
        <v>3</v>
      </c>
      <c r="E47" s="134" t="s">
        <v>449</v>
      </c>
      <c r="F47" s="171" t="s">
        <v>999</v>
      </c>
      <c r="G47" s="171"/>
      <c r="H47" s="172"/>
      <c r="I47" s="172"/>
      <c r="J47" s="174">
        <v>3</v>
      </c>
      <c r="K47" s="174">
        <v>3</v>
      </c>
      <c r="L47" s="174">
        <v>3</v>
      </c>
      <c r="M47" s="169">
        <f t="shared" si="8"/>
        <v>9</v>
      </c>
      <c r="N47" s="35"/>
      <c r="O47" s="33"/>
      <c r="Q47" s="30" t="str">
        <f t="shared" si="1"/>
        <v/>
      </c>
    </row>
    <row r="48" spans="1:44" ht="51" x14ac:dyDescent="0.25">
      <c r="A48" s="326"/>
      <c r="B48" s="320" t="s">
        <v>215</v>
      </c>
      <c r="C48" s="132" t="s">
        <v>272</v>
      </c>
      <c r="D48" s="170">
        <v>2</v>
      </c>
      <c r="E48" s="134" t="s">
        <v>450</v>
      </c>
      <c r="F48" s="171" t="s">
        <v>1047</v>
      </c>
      <c r="G48" s="171" t="s">
        <v>1048</v>
      </c>
      <c r="H48" s="172"/>
      <c r="I48" s="172"/>
      <c r="J48" s="29">
        <v>4</v>
      </c>
      <c r="K48" s="29">
        <v>3</v>
      </c>
      <c r="L48" s="29">
        <v>4</v>
      </c>
      <c r="M48" s="169">
        <f>SUM(J48:L48)</f>
        <v>11</v>
      </c>
      <c r="N48" s="35"/>
      <c r="O48" s="33"/>
      <c r="Q48" s="30" t="str">
        <f t="shared" si="1"/>
        <v/>
      </c>
    </row>
    <row r="49" spans="1:17" ht="66" x14ac:dyDescent="0.25">
      <c r="A49" s="326"/>
      <c r="B49" s="320"/>
      <c r="C49" s="132" t="s">
        <v>273</v>
      </c>
      <c r="D49" s="170">
        <v>2</v>
      </c>
      <c r="E49" s="134" t="s">
        <v>1049</v>
      </c>
      <c r="F49" s="171" t="s">
        <v>390</v>
      </c>
      <c r="G49" s="171"/>
      <c r="H49" s="172"/>
      <c r="I49" s="172"/>
      <c r="J49" s="29">
        <v>3</v>
      </c>
      <c r="K49" s="29">
        <v>2</v>
      </c>
      <c r="L49" s="29">
        <v>3</v>
      </c>
      <c r="M49" s="169">
        <f>SUM(J49:L49)</f>
        <v>8</v>
      </c>
      <c r="N49" s="35"/>
      <c r="O49" s="33"/>
      <c r="Q49" s="30" t="str">
        <f t="shared" si="1"/>
        <v/>
      </c>
    </row>
    <row r="50" spans="1:17" ht="40.799999999999997" x14ac:dyDescent="0.25">
      <c r="A50" s="326"/>
      <c r="B50" s="320"/>
      <c r="C50" s="132" t="s">
        <v>274</v>
      </c>
      <c r="D50" s="170">
        <v>1</v>
      </c>
      <c r="E50" s="134" t="s">
        <v>1050</v>
      </c>
      <c r="F50" s="171" t="s">
        <v>1000</v>
      </c>
      <c r="G50" s="171"/>
      <c r="H50" s="172"/>
      <c r="I50" s="172"/>
      <c r="J50" s="29">
        <v>3</v>
      </c>
      <c r="K50" s="29">
        <v>3</v>
      </c>
      <c r="L50" s="29">
        <v>3</v>
      </c>
      <c r="M50" s="169">
        <f>SUM(J50:L50)</f>
        <v>9</v>
      </c>
      <c r="N50" s="35"/>
      <c r="O50" s="33"/>
      <c r="Q50" s="30" t="str">
        <f t="shared" si="1"/>
        <v/>
      </c>
    </row>
    <row r="51" spans="1:17" ht="52.8" x14ac:dyDescent="0.25">
      <c r="A51" s="326"/>
      <c r="B51" s="320"/>
      <c r="C51" s="132" t="s">
        <v>275</v>
      </c>
      <c r="D51" s="170">
        <v>3</v>
      </c>
      <c r="E51" s="134" t="s">
        <v>451</v>
      </c>
      <c r="F51" s="171" t="s">
        <v>391</v>
      </c>
      <c r="G51" s="171" t="s">
        <v>1051</v>
      </c>
      <c r="H51" s="172"/>
      <c r="I51" s="172"/>
      <c r="J51" s="29">
        <v>3</v>
      </c>
      <c r="K51" s="29">
        <v>3</v>
      </c>
      <c r="L51" s="29">
        <v>4</v>
      </c>
      <c r="M51" s="169">
        <f>SUM(J51:L51)</f>
        <v>10</v>
      </c>
      <c r="N51" s="35"/>
      <c r="O51" s="33"/>
      <c r="Q51" s="30" t="str">
        <f t="shared" si="1"/>
        <v/>
      </c>
    </row>
    <row r="52" spans="1:17" ht="52.8" x14ac:dyDescent="0.25">
      <c r="A52" s="326"/>
      <c r="B52" s="329" t="s">
        <v>216</v>
      </c>
      <c r="C52" s="132" t="s">
        <v>276</v>
      </c>
      <c r="D52" s="170">
        <v>2</v>
      </c>
      <c r="E52" s="134" t="s">
        <v>452</v>
      </c>
      <c r="F52" s="171" t="s">
        <v>1052</v>
      </c>
      <c r="G52" s="171"/>
      <c r="H52" s="172"/>
      <c r="I52" s="172"/>
      <c r="J52" s="29">
        <v>4</v>
      </c>
      <c r="K52" s="29">
        <v>4</v>
      </c>
      <c r="L52" s="29">
        <v>4</v>
      </c>
      <c r="M52" s="169">
        <f t="shared" ref="M52:M93" si="9">SUM(J52:L52)</f>
        <v>12</v>
      </c>
      <c r="N52" s="35" t="s">
        <v>101</v>
      </c>
      <c r="O52" s="33">
        <v>6</v>
      </c>
      <c r="Q52" s="30" t="str">
        <f t="shared" si="1"/>
        <v>Estructurar plan de seguimiento sistemático a los resultados académicos, el cual sea claro para los estudiantes, padres de familia permitiendo la retroalimentación de la práctica docente.</v>
      </c>
    </row>
    <row r="53" spans="1:17" ht="40.799999999999997" x14ac:dyDescent="0.25">
      <c r="A53" s="326"/>
      <c r="B53" s="330"/>
      <c r="C53" s="132" t="s">
        <v>277</v>
      </c>
      <c r="D53" s="170">
        <v>2</v>
      </c>
      <c r="E53" s="173" t="s">
        <v>354</v>
      </c>
      <c r="F53" s="171" t="s">
        <v>1001</v>
      </c>
      <c r="G53" s="171"/>
      <c r="H53" s="172"/>
      <c r="I53" s="172"/>
      <c r="J53" s="29">
        <v>4</v>
      </c>
      <c r="K53" s="29">
        <v>3</v>
      </c>
      <c r="L53" s="29">
        <v>4</v>
      </c>
      <c r="M53" s="169">
        <f t="shared" si="9"/>
        <v>11</v>
      </c>
      <c r="N53" s="35"/>
      <c r="O53" s="33"/>
      <c r="Q53" s="30" t="str">
        <f t="shared" si="1"/>
        <v/>
      </c>
    </row>
    <row r="54" spans="1:17" ht="51" x14ac:dyDescent="0.25">
      <c r="A54" s="326"/>
      <c r="B54" s="330"/>
      <c r="C54" s="132" t="s">
        <v>278</v>
      </c>
      <c r="D54" s="170">
        <v>1</v>
      </c>
      <c r="E54" s="134" t="s">
        <v>1053</v>
      </c>
      <c r="F54" s="171" t="s">
        <v>1002</v>
      </c>
      <c r="G54" s="171" t="s">
        <v>392</v>
      </c>
      <c r="H54" s="172"/>
      <c r="I54" s="172"/>
      <c r="J54" s="174">
        <v>3</v>
      </c>
      <c r="K54" s="174">
        <v>2</v>
      </c>
      <c r="L54" s="174">
        <v>2</v>
      </c>
      <c r="M54" s="169">
        <f t="shared" si="9"/>
        <v>7</v>
      </c>
      <c r="N54" s="35"/>
      <c r="O54" s="33"/>
      <c r="Q54" s="30" t="str">
        <f t="shared" si="1"/>
        <v/>
      </c>
    </row>
    <row r="55" spans="1:17" ht="52.8" x14ac:dyDescent="0.25">
      <c r="A55" s="326"/>
      <c r="B55" s="330"/>
      <c r="C55" s="132" t="s">
        <v>279</v>
      </c>
      <c r="D55" s="170">
        <v>1</v>
      </c>
      <c r="E55" s="134" t="s">
        <v>1054</v>
      </c>
      <c r="F55" s="171" t="s">
        <v>1003</v>
      </c>
      <c r="G55" s="171" t="s">
        <v>393</v>
      </c>
      <c r="H55" s="172"/>
      <c r="I55" s="172"/>
      <c r="J55" s="174">
        <v>4</v>
      </c>
      <c r="K55" s="174">
        <v>3</v>
      </c>
      <c r="L55" s="174">
        <v>4</v>
      </c>
      <c r="M55" s="169">
        <f t="shared" si="9"/>
        <v>11</v>
      </c>
      <c r="N55" s="35"/>
      <c r="O55" s="33"/>
      <c r="Q55" s="30" t="str">
        <f t="shared" si="1"/>
        <v/>
      </c>
    </row>
    <row r="56" spans="1:17" ht="51" x14ac:dyDescent="0.25">
      <c r="A56" s="326"/>
      <c r="B56" s="330"/>
      <c r="C56" s="132" t="s">
        <v>280</v>
      </c>
      <c r="D56" s="170">
        <v>1</v>
      </c>
      <c r="E56" s="134" t="s">
        <v>1055</v>
      </c>
      <c r="F56" s="171" t="s">
        <v>1056</v>
      </c>
      <c r="G56" s="171" t="s">
        <v>394</v>
      </c>
      <c r="H56" s="172"/>
      <c r="I56" s="172"/>
      <c r="J56" s="174">
        <v>4</v>
      </c>
      <c r="K56" s="174">
        <v>3</v>
      </c>
      <c r="L56" s="174">
        <v>4</v>
      </c>
      <c r="M56" s="169">
        <f t="shared" si="9"/>
        <v>11</v>
      </c>
      <c r="N56" s="35"/>
      <c r="O56" s="33"/>
      <c r="Q56" s="30" t="str">
        <f t="shared" si="1"/>
        <v/>
      </c>
    </row>
    <row r="57" spans="1:17" ht="26.4" x14ac:dyDescent="0.25">
      <c r="A57" s="326"/>
      <c r="B57" s="330"/>
      <c r="C57" s="132" t="s">
        <v>281</v>
      </c>
      <c r="D57" s="170">
        <v>1</v>
      </c>
      <c r="E57" s="134" t="s">
        <v>1057</v>
      </c>
      <c r="F57" s="171" t="s">
        <v>395</v>
      </c>
      <c r="G57" s="171"/>
      <c r="H57" s="172"/>
      <c r="I57" s="172"/>
      <c r="J57" s="174">
        <v>1</v>
      </c>
      <c r="K57" s="174">
        <v>1</v>
      </c>
      <c r="L57" s="174">
        <v>1</v>
      </c>
      <c r="M57" s="169">
        <f t="shared" si="9"/>
        <v>3</v>
      </c>
      <c r="N57" s="35"/>
      <c r="O57" s="33"/>
      <c r="Q57" s="30" t="str">
        <f t="shared" si="1"/>
        <v/>
      </c>
    </row>
    <row r="58" spans="1:17" ht="79.2" x14ac:dyDescent="0.25">
      <c r="A58" s="334" t="s">
        <v>1103</v>
      </c>
      <c r="B58" s="315" t="s">
        <v>217</v>
      </c>
      <c r="C58" s="132" t="s">
        <v>282</v>
      </c>
      <c r="D58" s="170">
        <v>2</v>
      </c>
      <c r="E58" s="134" t="s">
        <v>453</v>
      </c>
      <c r="F58" s="171" t="s">
        <v>1004</v>
      </c>
      <c r="G58" s="171" t="s">
        <v>396</v>
      </c>
      <c r="H58" s="172"/>
      <c r="I58" s="172"/>
      <c r="J58" s="29">
        <v>2</v>
      </c>
      <c r="K58" s="29">
        <v>2</v>
      </c>
      <c r="L58" s="29">
        <v>2</v>
      </c>
      <c r="M58" s="169">
        <f t="shared" si="9"/>
        <v>6</v>
      </c>
      <c r="N58" s="35"/>
      <c r="O58" s="33"/>
      <c r="Q58" s="30" t="str">
        <f t="shared" si="1"/>
        <v/>
      </c>
    </row>
    <row r="59" spans="1:17" ht="51" x14ac:dyDescent="0.25">
      <c r="A59" s="334"/>
      <c r="B59" s="315"/>
      <c r="C59" s="132" t="s">
        <v>283</v>
      </c>
      <c r="D59" s="170">
        <v>2</v>
      </c>
      <c r="E59" s="134" t="s">
        <v>1105</v>
      </c>
      <c r="F59" s="171" t="s">
        <v>1005</v>
      </c>
      <c r="G59" s="171"/>
      <c r="H59" s="172"/>
      <c r="I59" s="172"/>
      <c r="J59" s="29">
        <v>2</v>
      </c>
      <c r="K59" s="29">
        <v>2</v>
      </c>
      <c r="L59" s="29">
        <v>2</v>
      </c>
      <c r="M59" s="169">
        <f t="shared" si="9"/>
        <v>6</v>
      </c>
      <c r="N59" s="35"/>
      <c r="O59" s="33"/>
      <c r="Q59" s="30" t="str">
        <f t="shared" si="1"/>
        <v/>
      </c>
    </row>
    <row r="60" spans="1:17" ht="40.799999999999997" x14ac:dyDescent="0.25">
      <c r="A60" s="334"/>
      <c r="B60" s="315"/>
      <c r="C60" s="132" t="s">
        <v>284</v>
      </c>
      <c r="D60" s="170">
        <v>4</v>
      </c>
      <c r="E60" s="134" t="s">
        <v>397</v>
      </c>
      <c r="F60" s="171"/>
      <c r="G60" s="171"/>
      <c r="H60" s="172" t="s">
        <v>398</v>
      </c>
      <c r="I60" s="172"/>
      <c r="J60" s="29">
        <v>2</v>
      </c>
      <c r="K60" s="29">
        <v>2</v>
      </c>
      <c r="L60" s="29">
        <v>2</v>
      </c>
      <c r="M60" s="169">
        <f t="shared" si="9"/>
        <v>6</v>
      </c>
      <c r="N60" s="35"/>
      <c r="O60" s="33"/>
      <c r="Q60" s="30" t="str">
        <f t="shared" si="1"/>
        <v/>
      </c>
    </row>
    <row r="61" spans="1:17" ht="51" x14ac:dyDescent="0.25">
      <c r="A61" s="334"/>
      <c r="B61" s="315" t="s">
        <v>218</v>
      </c>
      <c r="C61" s="132" t="s">
        <v>285</v>
      </c>
      <c r="D61" s="170">
        <v>2</v>
      </c>
      <c r="E61" s="134" t="s">
        <v>1106</v>
      </c>
      <c r="F61" s="171" t="s">
        <v>399</v>
      </c>
      <c r="G61" s="171" t="s">
        <v>1107</v>
      </c>
      <c r="H61" s="172"/>
      <c r="I61" s="172"/>
      <c r="J61" s="29">
        <v>4</v>
      </c>
      <c r="K61" s="29">
        <v>3</v>
      </c>
      <c r="L61" s="29">
        <v>4</v>
      </c>
      <c r="M61" s="169">
        <f t="shared" si="9"/>
        <v>11</v>
      </c>
      <c r="N61" s="35"/>
      <c r="O61" s="33"/>
      <c r="Q61" s="30" t="str">
        <f t="shared" si="1"/>
        <v/>
      </c>
    </row>
    <row r="62" spans="1:17" ht="39.6" x14ac:dyDescent="0.25">
      <c r="A62" s="334"/>
      <c r="B62" s="315"/>
      <c r="C62" s="132" t="s">
        <v>286</v>
      </c>
      <c r="D62" s="170">
        <v>2</v>
      </c>
      <c r="E62" s="134" t="s">
        <v>1108</v>
      </c>
      <c r="F62" s="171" t="s">
        <v>1109</v>
      </c>
      <c r="G62" s="171" t="s">
        <v>400</v>
      </c>
      <c r="H62" s="172"/>
      <c r="I62" s="172"/>
      <c r="J62" s="29">
        <v>2</v>
      </c>
      <c r="K62" s="29">
        <v>2</v>
      </c>
      <c r="L62" s="29">
        <v>2</v>
      </c>
      <c r="M62" s="169">
        <f t="shared" si="9"/>
        <v>6</v>
      </c>
      <c r="N62" s="35"/>
      <c r="O62" s="33"/>
      <c r="Q62" s="30" t="str">
        <f t="shared" si="1"/>
        <v/>
      </c>
    </row>
    <row r="63" spans="1:17" ht="39.6" x14ac:dyDescent="0.25">
      <c r="A63" s="334"/>
      <c r="B63" s="315"/>
      <c r="C63" s="132" t="s">
        <v>287</v>
      </c>
      <c r="D63" s="170">
        <v>1</v>
      </c>
      <c r="E63" s="134" t="s">
        <v>355</v>
      </c>
      <c r="F63" s="171" t="s">
        <v>1006</v>
      </c>
      <c r="G63" s="171" t="s">
        <v>1110</v>
      </c>
      <c r="H63" s="172"/>
      <c r="I63" s="172"/>
      <c r="J63" s="29">
        <v>3</v>
      </c>
      <c r="K63" s="29">
        <v>3</v>
      </c>
      <c r="L63" s="29">
        <v>3</v>
      </c>
      <c r="M63" s="169">
        <f t="shared" si="9"/>
        <v>9</v>
      </c>
      <c r="N63" s="35"/>
      <c r="O63" s="33"/>
      <c r="Q63" s="30" t="str">
        <f t="shared" si="1"/>
        <v/>
      </c>
    </row>
    <row r="64" spans="1:17" ht="40.799999999999997" x14ac:dyDescent="0.25">
      <c r="A64" s="334"/>
      <c r="B64" s="315"/>
      <c r="C64" s="132" t="s">
        <v>288</v>
      </c>
      <c r="D64" s="170">
        <v>2</v>
      </c>
      <c r="E64" s="134" t="s">
        <v>356</v>
      </c>
      <c r="F64" s="171" t="s">
        <v>1111</v>
      </c>
      <c r="G64" s="171"/>
      <c r="H64" s="172"/>
      <c r="I64" s="172"/>
      <c r="J64" s="29">
        <v>4</v>
      </c>
      <c r="K64" s="29">
        <v>4</v>
      </c>
      <c r="L64" s="29">
        <v>4</v>
      </c>
      <c r="M64" s="169">
        <f t="shared" si="9"/>
        <v>12</v>
      </c>
      <c r="N64" s="35" t="s">
        <v>101</v>
      </c>
      <c r="O64" s="33">
        <v>7</v>
      </c>
      <c r="Q64" s="30" t="str">
        <f t="shared" si="1"/>
        <v>Estructurar oportunamente y de forma colaborativa el plan para la adquisición de recursos para el aprendizaje con previa revisión y aval del Consejo Directivo.</v>
      </c>
    </row>
    <row r="65" spans="1:17" ht="40.799999999999997" x14ac:dyDescent="0.25">
      <c r="A65" s="334"/>
      <c r="B65" s="315"/>
      <c r="C65" s="132" t="s">
        <v>289</v>
      </c>
      <c r="D65" s="170">
        <v>1</v>
      </c>
      <c r="E65" s="134" t="s">
        <v>401</v>
      </c>
      <c r="F65" s="171" t="s">
        <v>402</v>
      </c>
      <c r="G65" s="171"/>
      <c r="H65" s="172"/>
      <c r="I65" s="172"/>
      <c r="J65" s="29">
        <v>4</v>
      </c>
      <c r="K65" s="29">
        <v>3</v>
      </c>
      <c r="L65" s="29">
        <v>4</v>
      </c>
      <c r="M65" s="169">
        <f t="shared" si="9"/>
        <v>11</v>
      </c>
      <c r="N65" s="35"/>
      <c r="O65" s="33"/>
      <c r="Q65" s="30" t="str">
        <f t="shared" si="1"/>
        <v/>
      </c>
    </row>
    <row r="66" spans="1:17" ht="40.799999999999997" x14ac:dyDescent="0.25">
      <c r="A66" s="334"/>
      <c r="B66" s="315"/>
      <c r="C66" s="132" t="s">
        <v>290</v>
      </c>
      <c r="D66" s="170">
        <v>2</v>
      </c>
      <c r="E66" s="134" t="s">
        <v>357</v>
      </c>
      <c r="F66" s="171" t="s">
        <v>1007</v>
      </c>
      <c r="G66" s="171"/>
      <c r="H66" s="172"/>
      <c r="I66" s="172"/>
      <c r="J66" s="29">
        <v>4</v>
      </c>
      <c r="K66" s="29">
        <v>3</v>
      </c>
      <c r="L66" s="29">
        <v>4</v>
      </c>
      <c r="M66" s="169">
        <f t="shared" si="9"/>
        <v>11</v>
      </c>
      <c r="N66" s="35"/>
      <c r="O66" s="33"/>
      <c r="Q66" s="30" t="str">
        <f t="shared" si="1"/>
        <v/>
      </c>
    </row>
    <row r="67" spans="1:17" ht="26.4" x14ac:dyDescent="0.25">
      <c r="A67" s="334"/>
      <c r="B67" s="315"/>
      <c r="C67" s="132" t="s">
        <v>291</v>
      </c>
      <c r="D67" s="170">
        <v>1</v>
      </c>
      <c r="E67" s="134" t="s">
        <v>358</v>
      </c>
      <c r="F67" s="171" t="s">
        <v>1112</v>
      </c>
      <c r="G67" s="171"/>
      <c r="H67" s="172"/>
      <c r="I67" s="172"/>
      <c r="J67" s="29">
        <v>4</v>
      </c>
      <c r="K67" s="29">
        <v>3</v>
      </c>
      <c r="L67" s="29">
        <v>4</v>
      </c>
      <c r="M67" s="169">
        <f t="shared" si="9"/>
        <v>11</v>
      </c>
      <c r="N67" s="35"/>
      <c r="O67" s="33"/>
      <c r="Q67" s="30" t="str">
        <f t="shared" si="1"/>
        <v/>
      </c>
    </row>
    <row r="68" spans="1:17" ht="61.2" x14ac:dyDescent="0.25">
      <c r="A68" s="334"/>
      <c r="B68" s="315" t="s">
        <v>219</v>
      </c>
      <c r="C68" s="133" t="s">
        <v>292</v>
      </c>
      <c r="D68" s="170">
        <v>2</v>
      </c>
      <c r="E68" s="134" t="s">
        <v>1008</v>
      </c>
      <c r="F68" s="171" t="s">
        <v>1113</v>
      </c>
      <c r="G68" s="171"/>
      <c r="H68" s="172"/>
      <c r="I68" s="172"/>
      <c r="J68" s="29">
        <v>4</v>
      </c>
      <c r="K68" s="29">
        <v>3</v>
      </c>
      <c r="L68" s="29">
        <v>4</v>
      </c>
      <c r="M68" s="169">
        <f t="shared" si="9"/>
        <v>11</v>
      </c>
      <c r="N68" s="35"/>
      <c r="O68" s="33"/>
      <c r="Q68" s="30" t="str">
        <f t="shared" si="1"/>
        <v/>
      </c>
    </row>
    <row r="69" spans="1:17" ht="52.8" x14ac:dyDescent="0.25">
      <c r="A69" s="334"/>
      <c r="B69" s="315"/>
      <c r="C69" s="133" t="s">
        <v>234</v>
      </c>
      <c r="D69" s="170">
        <v>1</v>
      </c>
      <c r="E69" s="134" t="s">
        <v>1009</v>
      </c>
      <c r="F69" s="171" t="s">
        <v>1114</v>
      </c>
      <c r="G69" s="171" t="s">
        <v>1115</v>
      </c>
      <c r="H69" s="172"/>
      <c r="I69" s="172"/>
      <c r="J69" s="29">
        <v>4</v>
      </c>
      <c r="K69" s="29">
        <v>4</v>
      </c>
      <c r="L69" s="29">
        <v>4</v>
      </c>
      <c r="M69" s="169">
        <f t="shared" si="9"/>
        <v>12</v>
      </c>
      <c r="N69" s="35" t="s">
        <v>101</v>
      </c>
      <c r="O69" s="33">
        <v>8</v>
      </c>
      <c r="Q69" s="30" t="str">
        <f t="shared" si="1"/>
        <v>Construir estrategia para prestar apoyo pertinente a los estudiantes que presentan bajo rendimiento académico o con dificultades de socialización.</v>
      </c>
    </row>
    <row r="70" spans="1:17" ht="52.8" x14ac:dyDescent="0.25">
      <c r="A70" s="334"/>
      <c r="B70" s="315" t="s">
        <v>220</v>
      </c>
      <c r="C70" s="132" t="s">
        <v>293</v>
      </c>
      <c r="D70" s="170">
        <v>3</v>
      </c>
      <c r="E70" s="134" t="s">
        <v>1116</v>
      </c>
      <c r="F70" s="171" t="s">
        <v>403</v>
      </c>
      <c r="G70" s="171"/>
      <c r="H70" s="172"/>
      <c r="I70" s="172"/>
      <c r="J70" s="29">
        <v>2</v>
      </c>
      <c r="K70" s="29">
        <v>2</v>
      </c>
      <c r="L70" s="29">
        <v>2</v>
      </c>
      <c r="M70" s="169">
        <f t="shared" si="9"/>
        <v>6</v>
      </c>
      <c r="N70" s="35"/>
      <c r="O70" s="33"/>
      <c r="Q70" s="30" t="str">
        <f t="shared" si="1"/>
        <v/>
      </c>
    </row>
    <row r="71" spans="1:17" ht="52.8" x14ac:dyDescent="0.25">
      <c r="A71" s="334"/>
      <c r="B71" s="315"/>
      <c r="C71" s="132" t="s">
        <v>294</v>
      </c>
      <c r="D71" s="170">
        <v>1</v>
      </c>
      <c r="E71" s="134" t="s">
        <v>1117</v>
      </c>
      <c r="F71" s="171" t="s">
        <v>1118</v>
      </c>
      <c r="G71" s="171"/>
      <c r="H71" s="172"/>
      <c r="I71" s="172"/>
      <c r="J71" s="29">
        <v>1</v>
      </c>
      <c r="K71" s="29">
        <v>1</v>
      </c>
      <c r="L71" s="29">
        <v>1</v>
      </c>
      <c r="M71" s="169">
        <f t="shared" si="9"/>
        <v>3</v>
      </c>
      <c r="N71" s="35"/>
      <c r="O71" s="33"/>
      <c r="Q71" s="30" t="str">
        <f t="shared" si="1"/>
        <v/>
      </c>
    </row>
    <row r="72" spans="1:17" ht="39.6" x14ac:dyDescent="0.25">
      <c r="A72" s="334"/>
      <c r="B72" s="315"/>
      <c r="C72" s="132" t="s">
        <v>295</v>
      </c>
      <c r="D72" s="170">
        <v>2</v>
      </c>
      <c r="E72" s="134" t="s">
        <v>359</v>
      </c>
      <c r="F72" s="171" t="s">
        <v>419</v>
      </c>
      <c r="G72" s="171"/>
      <c r="H72" s="172"/>
      <c r="I72" s="172"/>
      <c r="J72" s="29">
        <v>4</v>
      </c>
      <c r="K72" s="29">
        <v>3</v>
      </c>
      <c r="L72" s="29">
        <v>4</v>
      </c>
      <c r="M72" s="169">
        <f t="shared" si="9"/>
        <v>11</v>
      </c>
      <c r="N72" s="35"/>
      <c r="O72" s="33"/>
      <c r="Q72" s="30" t="str">
        <f t="shared" si="1"/>
        <v/>
      </c>
    </row>
    <row r="73" spans="1:17" ht="39.6" x14ac:dyDescent="0.25">
      <c r="A73" s="334"/>
      <c r="B73" s="315"/>
      <c r="C73" s="132" t="s">
        <v>296</v>
      </c>
      <c r="D73" s="170">
        <v>3</v>
      </c>
      <c r="E73" s="134" t="s">
        <v>360</v>
      </c>
      <c r="F73" s="171" t="s">
        <v>1119</v>
      </c>
      <c r="G73" s="171"/>
      <c r="H73" s="172"/>
      <c r="I73" s="172"/>
      <c r="J73" s="29">
        <v>1</v>
      </c>
      <c r="K73" s="29">
        <v>1</v>
      </c>
      <c r="L73" s="29">
        <v>1</v>
      </c>
      <c r="M73" s="169">
        <f t="shared" si="9"/>
        <v>3</v>
      </c>
      <c r="N73" s="35"/>
      <c r="O73" s="33"/>
      <c r="Q73" s="30" t="str">
        <f t="shared" si="1"/>
        <v/>
      </c>
    </row>
    <row r="74" spans="1:17" ht="40.799999999999997" x14ac:dyDescent="0.25">
      <c r="A74" s="334"/>
      <c r="B74" s="315"/>
      <c r="C74" s="132" t="s">
        <v>297</v>
      </c>
      <c r="D74" s="170">
        <v>2</v>
      </c>
      <c r="E74" s="134" t="s">
        <v>1010</v>
      </c>
      <c r="F74" s="171" t="s">
        <v>1120</v>
      </c>
      <c r="G74" s="171"/>
      <c r="H74" s="172"/>
      <c r="I74" s="172"/>
      <c r="J74" s="29">
        <v>3</v>
      </c>
      <c r="K74" s="29">
        <v>3</v>
      </c>
      <c r="L74" s="29">
        <v>3</v>
      </c>
      <c r="M74" s="169">
        <f t="shared" si="9"/>
        <v>9</v>
      </c>
      <c r="N74" s="35"/>
      <c r="O74" s="33"/>
      <c r="Q74" s="30" t="str">
        <f t="shared" si="1"/>
        <v/>
      </c>
    </row>
    <row r="75" spans="1:17" ht="51" x14ac:dyDescent="0.25">
      <c r="A75" s="334"/>
      <c r="B75" s="315"/>
      <c r="C75" s="132" t="s">
        <v>298</v>
      </c>
      <c r="D75" s="170">
        <v>1</v>
      </c>
      <c r="E75" s="134" t="s">
        <v>1121</v>
      </c>
      <c r="F75" s="171" t="s">
        <v>1122</v>
      </c>
      <c r="G75" s="171"/>
      <c r="H75" s="172"/>
      <c r="I75" s="172"/>
      <c r="J75" s="29">
        <v>2</v>
      </c>
      <c r="K75" s="29">
        <v>2</v>
      </c>
      <c r="L75" s="29">
        <v>2</v>
      </c>
      <c r="M75" s="169">
        <f t="shared" si="9"/>
        <v>6</v>
      </c>
      <c r="N75" s="35"/>
      <c r="O75" s="33"/>
      <c r="Q75" s="30" t="str">
        <f t="shared" si="1"/>
        <v/>
      </c>
    </row>
    <row r="76" spans="1:17" ht="39.6" x14ac:dyDescent="0.25">
      <c r="A76" s="334"/>
      <c r="B76" s="315"/>
      <c r="C76" s="132" t="s">
        <v>299</v>
      </c>
      <c r="D76" s="170">
        <v>1</v>
      </c>
      <c r="E76" s="134" t="s">
        <v>1011</v>
      </c>
      <c r="F76" s="171" t="s">
        <v>1012</v>
      </c>
      <c r="G76" s="171"/>
      <c r="H76" s="172"/>
      <c r="I76" s="172"/>
      <c r="J76" s="29">
        <v>3</v>
      </c>
      <c r="K76" s="29">
        <v>3</v>
      </c>
      <c r="L76" s="29">
        <v>3</v>
      </c>
      <c r="M76" s="169">
        <f t="shared" si="9"/>
        <v>9</v>
      </c>
      <c r="N76" s="35"/>
      <c r="O76" s="33"/>
      <c r="Q76" s="30" t="str">
        <f t="shared" si="1"/>
        <v/>
      </c>
    </row>
    <row r="77" spans="1:17" ht="40.799999999999997" x14ac:dyDescent="0.25">
      <c r="A77" s="334"/>
      <c r="B77" s="315"/>
      <c r="C77" s="132" t="s">
        <v>300</v>
      </c>
      <c r="D77" s="170">
        <v>1</v>
      </c>
      <c r="E77" s="134" t="s">
        <v>404</v>
      </c>
      <c r="F77" s="171" t="s">
        <v>405</v>
      </c>
      <c r="G77" s="171"/>
      <c r="H77" s="172"/>
      <c r="I77" s="172"/>
      <c r="J77" s="29">
        <v>1</v>
      </c>
      <c r="K77" s="29">
        <v>1</v>
      </c>
      <c r="L77" s="29">
        <v>1</v>
      </c>
      <c r="M77" s="169">
        <f t="shared" si="9"/>
        <v>3</v>
      </c>
      <c r="N77" s="35"/>
      <c r="O77" s="33"/>
      <c r="Q77" s="30" t="str">
        <f t="shared" si="1"/>
        <v/>
      </c>
    </row>
    <row r="78" spans="1:17" ht="52.8" x14ac:dyDescent="0.25">
      <c r="A78" s="334"/>
      <c r="B78" s="315"/>
      <c r="C78" s="132" t="s">
        <v>301</v>
      </c>
      <c r="D78" s="170">
        <v>2</v>
      </c>
      <c r="E78" s="134" t="s">
        <v>361</v>
      </c>
      <c r="F78" s="171" t="s">
        <v>406</v>
      </c>
      <c r="G78" s="171" t="s">
        <v>1123</v>
      </c>
      <c r="H78" s="172"/>
      <c r="I78" s="172"/>
      <c r="J78" s="29">
        <v>4</v>
      </c>
      <c r="K78" s="29">
        <v>3</v>
      </c>
      <c r="L78" s="29">
        <v>4</v>
      </c>
      <c r="M78" s="169">
        <f t="shared" si="9"/>
        <v>11</v>
      </c>
      <c r="N78" s="35"/>
      <c r="O78" s="33"/>
      <c r="Q78" s="30" t="str">
        <f t="shared" si="1"/>
        <v/>
      </c>
    </row>
    <row r="79" spans="1:17" ht="26.4" x14ac:dyDescent="0.25">
      <c r="A79" s="334"/>
      <c r="B79" s="315"/>
      <c r="C79" s="132" t="s">
        <v>302</v>
      </c>
      <c r="D79" s="170">
        <v>1</v>
      </c>
      <c r="E79" s="134" t="s">
        <v>362</v>
      </c>
      <c r="F79" s="171" t="s">
        <v>407</v>
      </c>
      <c r="G79" s="171"/>
      <c r="H79" s="172"/>
      <c r="I79" s="172"/>
      <c r="J79" s="29">
        <v>4</v>
      </c>
      <c r="K79" s="29">
        <v>4</v>
      </c>
      <c r="L79" s="29">
        <v>4</v>
      </c>
      <c r="M79" s="169">
        <f t="shared" si="9"/>
        <v>12</v>
      </c>
      <c r="N79" s="35" t="s">
        <v>101</v>
      </c>
      <c r="O79" s="33">
        <v>9</v>
      </c>
      <c r="Q79" s="30" t="str">
        <f t="shared" si="1"/>
        <v>Diseñar programa de Bienestar laboral.</v>
      </c>
    </row>
    <row r="80" spans="1:17" ht="61.2" x14ac:dyDescent="0.25">
      <c r="A80" s="334"/>
      <c r="B80" s="315" t="s">
        <v>221</v>
      </c>
      <c r="C80" s="132" t="s">
        <v>303</v>
      </c>
      <c r="D80" s="170">
        <v>3</v>
      </c>
      <c r="E80" s="134" t="s">
        <v>1124</v>
      </c>
      <c r="F80" s="171" t="s">
        <v>408</v>
      </c>
      <c r="G80" s="171"/>
      <c r="H80" s="172"/>
      <c r="I80" s="172"/>
      <c r="J80" s="29">
        <v>1</v>
      </c>
      <c r="K80" s="29">
        <v>1</v>
      </c>
      <c r="L80" s="29">
        <v>1</v>
      </c>
      <c r="M80" s="169">
        <f t="shared" si="9"/>
        <v>3</v>
      </c>
      <c r="N80" s="35"/>
      <c r="O80" s="33"/>
      <c r="Q80" s="30" t="str">
        <f t="shared" si="1"/>
        <v/>
      </c>
    </row>
    <row r="81" spans="1:17" ht="26.4" x14ac:dyDescent="0.25">
      <c r="A81" s="334"/>
      <c r="B81" s="315"/>
      <c r="C81" s="132" t="s">
        <v>304</v>
      </c>
      <c r="D81" s="170">
        <v>4</v>
      </c>
      <c r="E81" s="134" t="s">
        <v>1013</v>
      </c>
      <c r="F81" s="171"/>
      <c r="G81" s="171"/>
      <c r="H81" s="172" t="s">
        <v>1125</v>
      </c>
      <c r="I81" s="172"/>
      <c r="J81" s="29">
        <v>1</v>
      </c>
      <c r="K81" s="29">
        <v>1</v>
      </c>
      <c r="L81" s="29">
        <v>1</v>
      </c>
      <c r="M81" s="169">
        <f t="shared" si="9"/>
        <v>3</v>
      </c>
      <c r="N81" s="35"/>
      <c r="O81" s="33"/>
      <c r="Q81" s="30" t="str">
        <f t="shared" si="1"/>
        <v/>
      </c>
    </row>
    <row r="82" spans="1:17" ht="52.8" x14ac:dyDescent="0.25">
      <c r="A82" s="334"/>
      <c r="B82" s="315"/>
      <c r="C82" s="132" t="s">
        <v>305</v>
      </c>
      <c r="D82" s="170">
        <v>4</v>
      </c>
      <c r="E82" s="134" t="s">
        <v>1126</v>
      </c>
      <c r="F82" s="171"/>
      <c r="G82" s="171"/>
      <c r="H82" s="172" t="s">
        <v>409</v>
      </c>
      <c r="I82" s="172"/>
      <c r="J82" s="29">
        <v>1</v>
      </c>
      <c r="K82" s="29">
        <v>1</v>
      </c>
      <c r="L82" s="29">
        <v>1</v>
      </c>
      <c r="M82" s="169">
        <f t="shared" si="9"/>
        <v>3</v>
      </c>
      <c r="N82" s="35"/>
      <c r="O82" s="33"/>
      <c r="Q82" s="30" t="str">
        <f t="shared" si="1"/>
        <v/>
      </c>
    </row>
    <row r="83" spans="1:17" ht="52.8" x14ac:dyDescent="0.25">
      <c r="A83" s="334"/>
      <c r="B83" s="315"/>
      <c r="C83" s="132" t="s">
        <v>306</v>
      </c>
      <c r="D83" s="170">
        <v>4</v>
      </c>
      <c r="E83" s="134" t="s">
        <v>454</v>
      </c>
      <c r="F83" s="171"/>
      <c r="G83" s="171"/>
      <c r="H83" s="172" t="s">
        <v>410</v>
      </c>
      <c r="I83" s="172"/>
      <c r="J83" s="29">
        <v>1</v>
      </c>
      <c r="K83" s="29">
        <v>1</v>
      </c>
      <c r="L83" s="29">
        <v>1</v>
      </c>
      <c r="M83" s="169">
        <f t="shared" si="9"/>
        <v>3</v>
      </c>
      <c r="N83" s="35"/>
      <c r="O83" s="33"/>
      <c r="Q83" s="30" t="str">
        <f t="shared" si="1"/>
        <v/>
      </c>
    </row>
    <row r="84" spans="1:17" ht="69" x14ac:dyDescent="0.25">
      <c r="A84" s="334" t="s">
        <v>226</v>
      </c>
      <c r="B84" s="335" t="s">
        <v>222</v>
      </c>
      <c r="C84" s="175" t="s">
        <v>307</v>
      </c>
      <c r="D84" s="170">
        <v>1</v>
      </c>
      <c r="E84" s="134" t="s">
        <v>1127</v>
      </c>
      <c r="F84" s="171" t="s">
        <v>1014</v>
      </c>
      <c r="G84" s="171" t="s">
        <v>1015</v>
      </c>
      <c r="H84" s="172"/>
      <c r="I84" s="172"/>
      <c r="J84" s="29">
        <v>3</v>
      </c>
      <c r="K84" s="29">
        <v>3</v>
      </c>
      <c r="L84" s="29">
        <v>3</v>
      </c>
      <c r="M84" s="169">
        <f t="shared" si="9"/>
        <v>9</v>
      </c>
      <c r="N84" s="35"/>
      <c r="O84" s="33"/>
      <c r="Q84" s="30" t="str">
        <f t="shared" si="1"/>
        <v/>
      </c>
    </row>
    <row r="85" spans="1:17" ht="40.799999999999997" x14ac:dyDescent="0.25">
      <c r="A85" s="334"/>
      <c r="B85" s="335"/>
      <c r="C85" s="132" t="s">
        <v>308</v>
      </c>
      <c r="D85" s="170">
        <v>1</v>
      </c>
      <c r="E85" s="134" t="s">
        <v>1016</v>
      </c>
      <c r="F85" s="171" t="s">
        <v>1017</v>
      </c>
      <c r="G85" s="171" t="s">
        <v>1128</v>
      </c>
      <c r="H85" s="172"/>
      <c r="I85" s="172"/>
      <c r="J85" s="29">
        <v>1</v>
      </c>
      <c r="K85" s="29">
        <v>1</v>
      </c>
      <c r="L85" s="29">
        <v>1</v>
      </c>
      <c r="M85" s="169">
        <f t="shared" si="9"/>
        <v>3</v>
      </c>
      <c r="N85" s="35"/>
      <c r="O85" s="33"/>
      <c r="Q85" s="30" t="str">
        <f t="shared" si="1"/>
        <v/>
      </c>
    </row>
    <row r="86" spans="1:17" ht="39.6" x14ac:dyDescent="0.25">
      <c r="A86" s="334"/>
      <c r="B86" s="335"/>
      <c r="C86" s="132" t="s">
        <v>309</v>
      </c>
      <c r="D86" s="170">
        <v>2</v>
      </c>
      <c r="E86" s="134" t="s">
        <v>1018</v>
      </c>
      <c r="F86" s="171" t="s">
        <v>1019</v>
      </c>
      <c r="G86" s="171" t="s">
        <v>1129</v>
      </c>
      <c r="H86" s="172"/>
      <c r="I86" s="172"/>
      <c r="J86" s="29">
        <v>3</v>
      </c>
      <c r="K86" s="29">
        <v>3</v>
      </c>
      <c r="L86" s="29">
        <v>3</v>
      </c>
      <c r="M86" s="169">
        <f t="shared" si="9"/>
        <v>9</v>
      </c>
      <c r="N86" s="35"/>
      <c r="O86" s="33"/>
      <c r="Q86" s="30" t="str">
        <f t="shared" si="1"/>
        <v/>
      </c>
    </row>
    <row r="87" spans="1:17" ht="66" x14ac:dyDescent="0.25">
      <c r="A87" s="334"/>
      <c r="B87" s="335"/>
      <c r="C87" s="132" t="s">
        <v>310</v>
      </c>
      <c r="D87" s="170">
        <v>1</v>
      </c>
      <c r="E87" s="134" t="s">
        <v>455</v>
      </c>
      <c r="F87" s="171" t="s">
        <v>1021</v>
      </c>
      <c r="G87" s="171" t="s">
        <v>1020</v>
      </c>
      <c r="H87" s="172"/>
      <c r="I87" s="172"/>
      <c r="J87" s="29">
        <v>4</v>
      </c>
      <c r="K87" s="29">
        <v>4</v>
      </c>
      <c r="L87" s="29">
        <v>4</v>
      </c>
      <c r="M87" s="169">
        <f t="shared" si="9"/>
        <v>12</v>
      </c>
      <c r="N87" s="35" t="s">
        <v>101</v>
      </c>
      <c r="O87" s="33">
        <v>10</v>
      </c>
      <c r="Q87" s="30" t="str">
        <f t="shared" si="1"/>
        <v>Diseñar programa de orientación escolar realizando un trabajo sistemático y permanente.</v>
      </c>
    </row>
    <row r="88" spans="1:17" ht="105.6" x14ac:dyDescent="0.25">
      <c r="A88" s="334"/>
      <c r="B88" s="335" t="s">
        <v>223</v>
      </c>
      <c r="C88" s="132" t="s">
        <v>311</v>
      </c>
      <c r="D88" s="170">
        <v>1</v>
      </c>
      <c r="E88" s="173" t="s">
        <v>1130</v>
      </c>
      <c r="F88" s="171" t="s">
        <v>1131</v>
      </c>
      <c r="G88" s="171" t="s">
        <v>411</v>
      </c>
      <c r="H88" s="172"/>
      <c r="I88" s="172"/>
      <c r="J88" s="29">
        <v>4</v>
      </c>
      <c r="K88" s="29">
        <v>4</v>
      </c>
      <c r="L88" s="29">
        <v>4</v>
      </c>
      <c r="M88" s="169">
        <f t="shared" si="9"/>
        <v>12</v>
      </c>
      <c r="N88" s="35" t="s">
        <v>101</v>
      </c>
      <c r="O88" s="33">
        <v>11</v>
      </c>
      <c r="Q88" s="30" t="str">
        <f t="shared" si="1"/>
        <v>Diseñar estrategias pedagógicas que aumenten el interés y la participación activa de los padres de familia en lo concerniente a la formación integral de los educandos.</v>
      </c>
    </row>
    <row r="89" spans="1:17" ht="92.4" x14ac:dyDescent="0.25">
      <c r="A89" s="334"/>
      <c r="B89" s="335"/>
      <c r="C89" s="132" t="s">
        <v>312</v>
      </c>
      <c r="D89" s="170">
        <v>2</v>
      </c>
      <c r="E89" s="134" t="s">
        <v>1132</v>
      </c>
      <c r="F89" s="171" t="s">
        <v>1023</v>
      </c>
      <c r="G89" s="171" t="s">
        <v>1022</v>
      </c>
      <c r="H89" s="172"/>
      <c r="I89" s="172"/>
      <c r="J89" s="29">
        <v>3</v>
      </c>
      <c r="K89" s="29">
        <v>3</v>
      </c>
      <c r="L89" s="29">
        <v>3</v>
      </c>
      <c r="M89" s="169">
        <f t="shared" si="9"/>
        <v>9</v>
      </c>
      <c r="N89" s="35"/>
      <c r="O89" s="33"/>
      <c r="Q89" s="30" t="str">
        <f t="shared" ref="Q89:Q97" si="10">IF(O89&gt;0,+F89,"")</f>
        <v/>
      </c>
    </row>
    <row r="90" spans="1:17" ht="40.799999999999997" x14ac:dyDescent="0.25">
      <c r="A90" s="334"/>
      <c r="B90" s="335"/>
      <c r="C90" s="132" t="s">
        <v>313</v>
      </c>
      <c r="D90" s="170">
        <v>1</v>
      </c>
      <c r="E90" s="134" t="s">
        <v>1133</v>
      </c>
      <c r="F90" s="171" t="s">
        <v>1024</v>
      </c>
      <c r="G90" s="171" t="s">
        <v>1025</v>
      </c>
      <c r="H90" s="172"/>
      <c r="I90" s="172"/>
      <c r="J90" s="29">
        <v>2</v>
      </c>
      <c r="K90" s="29">
        <v>2</v>
      </c>
      <c r="L90" s="29">
        <v>2</v>
      </c>
      <c r="M90" s="169">
        <f t="shared" si="9"/>
        <v>6</v>
      </c>
      <c r="N90" s="35"/>
      <c r="O90" s="33"/>
      <c r="Q90" s="30" t="str">
        <f t="shared" si="10"/>
        <v/>
      </c>
    </row>
    <row r="91" spans="1:17" ht="30.6" x14ac:dyDescent="0.25">
      <c r="A91" s="334"/>
      <c r="B91" s="335"/>
      <c r="C91" s="132" t="s">
        <v>314</v>
      </c>
      <c r="D91" s="170">
        <v>1</v>
      </c>
      <c r="E91" s="134" t="s">
        <v>363</v>
      </c>
      <c r="F91" s="171" t="s">
        <v>412</v>
      </c>
      <c r="G91" s="171" t="s">
        <v>413</v>
      </c>
      <c r="H91" s="172"/>
      <c r="I91" s="172"/>
      <c r="J91" s="29">
        <v>3</v>
      </c>
      <c r="K91" s="29">
        <v>3</v>
      </c>
      <c r="L91" s="29">
        <v>3</v>
      </c>
      <c r="M91" s="169">
        <f t="shared" si="9"/>
        <v>9</v>
      </c>
      <c r="N91" s="35"/>
      <c r="O91" s="33"/>
      <c r="Q91" s="30" t="str">
        <f t="shared" si="10"/>
        <v/>
      </c>
    </row>
    <row r="92" spans="1:17" ht="39.6" x14ac:dyDescent="0.25">
      <c r="A92" s="334"/>
      <c r="B92" s="335" t="s">
        <v>224</v>
      </c>
      <c r="C92" s="132" t="s">
        <v>315</v>
      </c>
      <c r="D92" s="170">
        <v>1</v>
      </c>
      <c r="E92" s="134" t="s">
        <v>1134</v>
      </c>
      <c r="F92" s="171" t="s">
        <v>414</v>
      </c>
      <c r="G92" s="171"/>
      <c r="H92" s="172"/>
      <c r="I92" s="172"/>
      <c r="J92" s="29">
        <v>3</v>
      </c>
      <c r="K92" s="29">
        <v>3</v>
      </c>
      <c r="L92" s="29">
        <v>3</v>
      </c>
      <c r="M92" s="169">
        <f t="shared" si="9"/>
        <v>9</v>
      </c>
      <c r="N92" s="35"/>
      <c r="O92" s="33"/>
      <c r="Q92" s="30" t="str">
        <f t="shared" si="10"/>
        <v/>
      </c>
    </row>
    <row r="93" spans="1:17" ht="27.6" x14ac:dyDescent="0.25">
      <c r="A93" s="334"/>
      <c r="B93" s="335"/>
      <c r="C93" s="132" t="s">
        <v>316</v>
      </c>
      <c r="D93" s="170">
        <v>1</v>
      </c>
      <c r="E93" s="134" t="s">
        <v>1026</v>
      </c>
      <c r="F93" s="171" t="s">
        <v>1135</v>
      </c>
      <c r="G93" s="171" t="s">
        <v>415</v>
      </c>
      <c r="H93" s="172"/>
      <c r="I93" s="172"/>
      <c r="J93" s="29">
        <v>3</v>
      </c>
      <c r="K93" s="29">
        <v>3</v>
      </c>
      <c r="L93" s="29">
        <v>3</v>
      </c>
      <c r="M93" s="169">
        <f t="shared" si="9"/>
        <v>9</v>
      </c>
      <c r="N93" s="35"/>
      <c r="O93" s="33"/>
      <c r="Q93" s="30" t="str">
        <f t="shared" si="10"/>
        <v/>
      </c>
    </row>
    <row r="94" spans="1:17" ht="52.8" x14ac:dyDescent="0.25">
      <c r="A94" s="334"/>
      <c r="B94" s="335"/>
      <c r="C94" s="132" t="s">
        <v>317</v>
      </c>
      <c r="D94" s="170">
        <v>1</v>
      </c>
      <c r="E94" s="134" t="s">
        <v>1136</v>
      </c>
      <c r="F94" s="171" t="s">
        <v>1027</v>
      </c>
      <c r="G94" s="171" t="s">
        <v>416</v>
      </c>
      <c r="H94" s="172"/>
      <c r="I94" s="172"/>
      <c r="J94" s="29">
        <v>4</v>
      </c>
      <c r="K94" s="29">
        <v>3</v>
      </c>
      <c r="L94" s="29">
        <v>4</v>
      </c>
      <c r="M94" s="169">
        <f>SUM(J94:L94)</f>
        <v>11</v>
      </c>
      <c r="N94" s="35"/>
      <c r="O94" s="33"/>
      <c r="Q94" s="30" t="str">
        <f t="shared" si="10"/>
        <v/>
      </c>
    </row>
    <row r="95" spans="1:17" ht="39.6" x14ac:dyDescent="0.25">
      <c r="A95" s="334"/>
      <c r="B95" s="335" t="s">
        <v>225</v>
      </c>
      <c r="C95" s="132" t="s">
        <v>318</v>
      </c>
      <c r="D95" s="170">
        <v>1</v>
      </c>
      <c r="E95" s="134" t="s">
        <v>1137</v>
      </c>
      <c r="F95" s="171" t="s">
        <v>417</v>
      </c>
      <c r="G95" s="171" t="s">
        <v>1138</v>
      </c>
      <c r="H95" s="172"/>
      <c r="I95" s="172"/>
      <c r="J95" s="29">
        <v>4</v>
      </c>
      <c r="K95" s="29">
        <v>4</v>
      </c>
      <c r="L95" s="29">
        <v>4</v>
      </c>
      <c r="M95" s="169">
        <f>SUM(J95:L95)</f>
        <v>12</v>
      </c>
      <c r="N95" s="35" t="s">
        <v>101</v>
      </c>
      <c r="O95" s="33">
        <v>12</v>
      </c>
      <c r="Q95" s="30" t="str">
        <f t="shared" si="10"/>
        <v>Diseñar y socializar el PEGIR.</v>
      </c>
    </row>
    <row r="96" spans="1:17" ht="39.6" x14ac:dyDescent="0.25">
      <c r="A96" s="334"/>
      <c r="B96" s="335"/>
      <c r="C96" s="132" t="s">
        <v>319</v>
      </c>
      <c r="D96" s="170">
        <v>1</v>
      </c>
      <c r="E96" s="134" t="s">
        <v>1028</v>
      </c>
      <c r="F96" s="171" t="s">
        <v>418</v>
      </c>
      <c r="G96" s="171"/>
      <c r="H96" s="172"/>
      <c r="I96" s="172"/>
      <c r="J96" s="29">
        <v>2</v>
      </c>
      <c r="K96" s="29">
        <v>2</v>
      </c>
      <c r="L96" s="29">
        <v>2</v>
      </c>
      <c r="M96" s="169">
        <f>SUM(J96:L96)</f>
        <v>6</v>
      </c>
      <c r="N96" s="35"/>
      <c r="O96" s="33"/>
      <c r="Q96" s="30" t="str">
        <f t="shared" si="10"/>
        <v/>
      </c>
    </row>
    <row r="97" spans="1:17" ht="48" customHeight="1" x14ac:dyDescent="0.25">
      <c r="A97" s="334"/>
      <c r="B97" s="335"/>
      <c r="C97" s="132" t="s">
        <v>320</v>
      </c>
      <c r="D97" s="170">
        <v>1</v>
      </c>
      <c r="E97" s="134" t="s">
        <v>364</v>
      </c>
      <c r="F97" s="171" t="s">
        <v>1029</v>
      </c>
      <c r="G97" s="171"/>
      <c r="H97" s="172"/>
      <c r="I97" s="172"/>
      <c r="J97" s="29">
        <v>4</v>
      </c>
      <c r="K97" s="29">
        <v>3</v>
      </c>
      <c r="L97" s="29">
        <v>4</v>
      </c>
      <c r="M97" s="169">
        <f>SUM(J97:L97)</f>
        <v>11</v>
      </c>
      <c r="N97" s="35"/>
      <c r="O97" s="33"/>
      <c r="Q97" s="30" t="str">
        <f t="shared" si="10"/>
        <v/>
      </c>
    </row>
  </sheetData>
  <dataConsolidate/>
  <mergeCells count="39">
    <mergeCell ref="AQ29:AR29"/>
    <mergeCell ref="B35:B38"/>
    <mergeCell ref="J3:M3"/>
    <mergeCell ref="B5:B8"/>
    <mergeCell ref="AK29:AL29"/>
    <mergeCell ref="AM29:AN29"/>
    <mergeCell ref="AO29:AP29"/>
    <mergeCell ref="AG3:AH3"/>
    <mergeCell ref="AJ29:AJ30"/>
    <mergeCell ref="A84:A97"/>
    <mergeCell ref="A58:A83"/>
    <mergeCell ref="B88:B91"/>
    <mergeCell ref="B95:B97"/>
    <mergeCell ref="B68:B69"/>
    <mergeCell ref="B92:B94"/>
    <mergeCell ref="B80:B83"/>
    <mergeCell ref="B84:B87"/>
    <mergeCell ref="A39:A57"/>
    <mergeCell ref="AA3:AB3"/>
    <mergeCell ref="AC3:AD3"/>
    <mergeCell ref="AE3:AF3"/>
    <mergeCell ref="B52:B57"/>
    <mergeCell ref="A3:C3"/>
    <mergeCell ref="A1:O2"/>
    <mergeCell ref="N3:N4"/>
    <mergeCell ref="E3:E4"/>
    <mergeCell ref="B70:B79"/>
    <mergeCell ref="B61:B67"/>
    <mergeCell ref="B26:B34"/>
    <mergeCell ref="B9:B13"/>
    <mergeCell ref="F3:I3"/>
    <mergeCell ref="B48:B51"/>
    <mergeCell ref="B58:B60"/>
    <mergeCell ref="B44:B47"/>
    <mergeCell ref="B14:B21"/>
    <mergeCell ref="A5:A38"/>
    <mergeCell ref="O3:O4"/>
    <mergeCell ref="B22:B25"/>
    <mergeCell ref="B39:B43"/>
  </mergeCells>
  <phoneticPr fontId="15" type="noConversion"/>
  <conditionalFormatting sqref="O5:O97">
    <cfRule type="cellIs" dxfId="2" priority="274" operator="between">
      <formula>1</formula>
      <formula>12</formula>
    </cfRule>
  </conditionalFormatting>
  <conditionalFormatting sqref="AL31:AL34">
    <cfRule type="cellIs" dxfId="1" priority="2" operator="between">
      <formula>"50"</formula>
      <formula>"60"</formula>
    </cfRule>
  </conditionalFormatting>
  <conditionalFormatting sqref="H5:I97">
    <cfRule type="expression" dxfId="0" priority="1" stopIfTrue="1">
      <formula>F5&lt;&gt;""</formula>
    </cfRule>
  </conditionalFormatting>
  <dataValidations xWindow="578" yWindow="350" count="4">
    <dataValidation type="whole" operator="lessThan" allowBlank="1" showInputMessage="1" showErrorMessage="1" error="Debe estar entre 1 y 4" prompt="Diligencie el numero correspondiente." sqref="D5:D97">
      <formula1>5</formula1>
    </dataValidation>
    <dataValidation type="custom" allowBlank="1" showInputMessage="1" showErrorMessage="1" error="Solo se admiten X mayusculas_x000a__x000a_" prompt="Coloque un &quot;X&quot; mayuscula si esta asociado" sqref="N5:N97">
      <formula1>EXACT(N5,$Q$3)</formula1>
    </dataValidation>
    <dataValidation type="whole" allowBlank="1" showInputMessage="1" showErrorMessage="1" prompt="Valor admitido entre 1 y 4" sqref="J5:L97">
      <formula1>1</formula1>
      <formula2>4</formula2>
    </dataValidation>
    <dataValidation type="textLength" allowBlank="1" showInputMessage="1" showErrorMessage="1" sqref="F5:F23 F25:F34 H5:I97 F36 G5:G36 G38:G97 F38:F42 F44:F97">
      <formula1>1</formula1>
      <formula2>250</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249977111117893"/>
  </sheetPr>
  <dimension ref="B2:C20"/>
  <sheetViews>
    <sheetView topLeftCell="B1" workbookViewId="0">
      <selection activeCell="C18" sqref="C18"/>
    </sheetView>
  </sheetViews>
  <sheetFormatPr baseColWidth="10" defaultColWidth="9.28515625" defaultRowHeight="10.199999999999999" x14ac:dyDescent="0.2"/>
  <cols>
    <col min="1" max="1" width="9.28515625" customWidth="1"/>
    <col min="2" max="2" width="58.140625" customWidth="1"/>
    <col min="3" max="3" width="89.140625" customWidth="1"/>
  </cols>
  <sheetData>
    <row r="2" spans="2:3" ht="15" x14ac:dyDescent="0.25">
      <c r="B2" s="344" t="s">
        <v>140</v>
      </c>
      <c r="C2" s="344"/>
    </row>
    <row r="3" spans="2:3" x14ac:dyDescent="0.2">
      <c r="B3" s="1" t="s">
        <v>122</v>
      </c>
      <c r="C3" s="1" t="s">
        <v>2</v>
      </c>
    </row>
    <row r="4" spans="2:3" s="34" customFormat="1" ht="74.400000000000006" customHeight="1" x14ac:dyDescent="0.2">
      <c r="B4" s="61" t="s">
        <v>95</v>
      </c>
      <c r="C4" s="154" t="s">
        <v>743</v>
      </c>
    </row>
    <row r="5" spans="2:3" s="54" customFormat="1" ht="40.5" customHeight="1" x14ac:dyDescent="0.2">
      <c r="B5" s="52"/>
      <c r="C5" s="53"/>
    </row>
    <row r="6" spans="2:3" s="34" customFormat="1" ht="21.75" customHeight="1" x14ac:dyDescent="0.25">
      <c r="B6" s="344" t="s">
        <v>141</v>
      </c>
      <c r="C6" s="344"/>
    </row>
    <row r="7" spans="2:3" s="34" customFormat="1" ht="12.75" customHeight="1" x14ac:dyDescent="0.2">
      <c r="B7" s="1" t="s">
        <v>122</v>
      </c>
      <c r="C7" s="1" t="s">
        <v>2</v>
      </c>
    </row>
    <row r="8" spans="2:3" ht="39.6" x14ac:dyDescent="0.2">
      <c r="B8" s="61" t="s">
        <v>144</v>
      </c>
      <c r="C8" s="56" t="s">
        <v>744</v>
      </c>
    </row>
    <row r="9" spans="2:3" s="55" customFormat="1" ht="13.2" x14ac:dyDescent="0.2">
      <c r="B9" s="52"/>
      <c r="C9" s="53"/>
    </row>
    <row r="10" spans="2:3" s="55" customFormat="1" ht="13.2" x14ac:dyDescent="0.2">
      <c r="C10" s="53"/>
    </row>
    <row r="11" spans="2:3" ht="15" x14ac:dyDescent="0.25">
      <c r="B11" s="345" t="s">
        <v>143</v>
      </c>
      <c r="C11" s="345"/>
    </row>
    <row r="12" spans="2:3" x14ac:dyDescent="0.2">
      <c r="B12" s="1" t="s">
        <v>122</v>
      </c>
      <c r="C12" s="1" t="s">
        <v>2</v>
      </c>
    </row>
    <row r="13" spans="2:3" ht="52.8" x14ac:dyDescent="0.2">
      <c r="B13" s="61" t="s">
        <v>142</v>
      </c>
      <c r="C13" s="56" t="s">
        <v>745</v>
      </c>
    </row>
    <row r="14" spans="2:3" s="55" customFormat="1" ht="13.2" x14ac:dyDescent="0.2">
      <c r="B14" s="52"/>
      <c r="C14" s="53"/>
    </row>
    <row r="15" spans="2:3" s="55" customFormat="1" ht="13.2" x14ac:dyDescent="0.2">
      <c r="B15" s="52"/>
      <c r="C15" s="53"/>
    </row>
    <row r="16" spans="2:3" ht="15" x14ac:dyDescent="0.25">
      <c r="B16" s="344" t="s">
        <v>145</v>
      </c>
      <c r="C16" s="344"/>
    </row>
    <row r="17" spans="2:3" x14ac:dyDescent="0.2">
      <c r="B17" s="1" t="s">
        <v>1</v>
      </c>
      <c r="C17" s="1" t="s">
        <v>2</v>
      </c>
    </row>
    <row r="18" spans="2:3" s="34" customFormat="1" ht="39.6" x14ac:dyDescent="0.2">
      <c r="B18" s="15" t="s">
        <v>96</v>
      </c>
      <c r="C18" s="56" t="s">
        <v>1149</v>
      </c>
    </row>
    <row r="19" spans="2:3" s="34" customFormat="1" ht="26.4" x14ac:dyDescent="0.2">
      <c r="B19" s="15" t="s">
        <v>97</v>
      </c>
      <c r="C19" s="56" t="s">
        <v>746</v>
      </c>
    </row>
    <row r="20" spans="2:3" s="34" customFormat="1" ht="52.8" x14ac:dyDescent="0.2">
      <c r="B20" s="15" t="s">
        <v>747</v>
      </c>
      <c r="C20" s="56" t="s">
        <v>748</v>
      </c>
    </row>
  </sheetData>
  <sheetProtection selectLockedCells="1"/>
  <mergeCells count="4">
    <mergeCell ref="B2:C2"/>
    <mergeCell ref="B16:C16"/>
    <mergeCell ref="B6:C6"/>
    <mergeCell ref="B11:C11"/>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977111117893"/>
  </sheetPr>
  <dimension ref="B1:U21"/>
  <sheetViews>
    <sheetView view="pageBreakPreview" topLeftCell="A7" zoomScale="60" zoomScaleNormal="70" workbookViewId="0">
      <selection activeCell="B13" sqref="B13:J13"/>
    </sheetView>
  </sheetViews>
  <sheetFormatPr baseColWidth="10" defaultRowHeight="10.199999999999999" x14ac:dyDescent="0.2"/>
  <cols>
    <col min="1" max="1" width="4.28515625" customWidth="1"/>
    <col min="2" max="2" width="43" customWidth="1"/>
    <col min="3" max="3" width="14.42578125" bestFit="1" customWidth="1"/>
  </cols>
  <sheetData>
    <row r="1" spans="2:21" ht="25.5" customHeight="1" x14ac:dyDescent="0.2">
      <c r="B1" s="346" t="s">
        <v>93</v>
      </c>
      <c r="C1" s="117">
        <v>1</v>
      </c>
      <c r="D1" s="118"/>
      <c r="E1" s="117">
        <v>2</v>
      </c>
      <c r="F1" s="118"/>
      <c r="G1" s="117">
        <v>3</v>
      </c>
      <c r="H1" s="118"/>
      <c r="I1" s="117">
        <v>4</v>
      </c>
      <c r="J1" s="118"/>
    </row>
    <row r="2" spans="2:21" ht="21.75" customHeight="1" thickBot="1" x14ac:dyDescent="0.25">
      <c r="B2" s="347"/>
      <c r="C2" s="116" t="s">
        <v>321</v>
      </c>
      <c r="D2" s="116" t="s">
        <v>322</v>
      </c>
      <c r="E2" s="116" t="s">
        <v>321</v>
      </c>
      <c r="F2" s="116" t="s">
        <v>322</v>
      </c>
      <c r="G2" s="116" t="s">
        <v>321</v>
      </c>
      <c r="H2" s="116" t="s">
        <v>322</v>
      </c>
      <c r="I2" s="116" t="s">
        <v>321</v>
      </c>
      <c r="J2" s="116" t="s">
        <v>322</v>
      </c>
    </row>
    <row r="3" spans="2:21" ht="34.5" customHeight="1" thickTop="1" thickBot="1" x14ac:dyDescent="0.25">
      <c r="B3" s="102" t="s">
        <v>329</v>
      </c>
      <c r="C3" s="111">
        <f>AUTOEVA!AA5</f>
        <v>1</v>
      </c>
      <c r="D3" s="112">
        <f>AUTOEVA!AB5</f>
        <v>0.25</v>
      </c>
      <c r="E3" s="111">
        <f>AUTOEVA!AC5</f>
        <v>2</v>
      </c>
      <c r="F3" s="112">
        <f>AUTOEVA!AD5</f>
        <v>0.5</v>
      </c>
      <c r="G3" s="111">
        <f>AUTOEVA!AE5</f>
        <v>1</v>
      </c>
      <c r="H3" s="112">
        <f>AUTOEVA!AF5</f>
        <v>0.25</v>
      </c>
      <c r="I3" s="111">
        <f>AUTOEVA!AG5</f>
        <v>0</v>
      </c>
      <c r="J3" s="112">
        <f>AUTOEVA!AH5</f>
        <v>0</v>
      </c>
    </row>
    <row r="4" spans="2:21" ht="34.5" customHeight="1" thickTop="1" thickBot="1" x14ac:dyDescent="0.25">
      <c r="B4" s="102" t="s">
        <v>208</v>
      </c>
      <c r="C4" s="111">
        <f>AUTOEVA!AA6</f>
        <v>0</v>
      </c>
      <c r="D4" s="112">
        <f>AUTOEVA!AB6</f>
        <v>0</v>
      </c>
      <c r="E4" s="111">
        <f>AUTOEVA!AC6</f>
        <v>4</v>
      </c>
      <c r="F4" s="112">
        <f>AUTOEVA!AD6</f>
        <v>0.8</v>
      </c>
      <c r="G4" s="111">
        <f>AUTOEVA!AE6</f>
        <v>1</v>
      </c>
      <c r="H4" s="112">
        <f>AUTOEVA!AF6</f>
        <v>0.2</v>
      </c>
      <c r="I4" s="111">
        <f>AUTOEVA!AG6</f>
        <v>0</v>
      </c>
      <c r="J4" s="112">
        <f>AUTOEVA!AH6</f>
        <v>0</v>
      </c>
    </row>
    <row r="5" spans="2:21" ht="34.5" customHeight="1" thickTop="1" thickBot="1" x14ac:dyDescent="0.25">
      <c r="B5" s="102" t="s">
        <v>209</v>
      </c>
      <c r="C5" s="111">
        <f>AUTOEVA!AA7</f>
        <v>3</v>
      </c>
      <c r="D5" s="112">
        <f>AUTOEVA!AB7</f>
        <v>0.375</v>
      </c>
      <c r="E5" s="111">
        <f>AUTOEVA!AC7</f>
        <v>3</v>
      </c>
      <c r="F5" s="112">
        <f>AUTOEVA!AD7</f>
        <v>0.375</v>
      </c>
      <c r="G5" s="111">
        <f>AUTOEVA!AE7</f>
        <v>2</v>
      </c>
      <c r="H5" s="112">
        <f>AUTOEVA!AF7</f>
        <v>0.25</v>
      </c>
      <c r="I5" s="111">
        <f>AUTOEVA!AG7</f>
        <v>0</v>
      </c>
      <c r="J5" s="112">
        <f>AUTOEVA!AH7</f>
        <v>0</v>
      </c>
    </row>
    <row r="6" spans="2:21" ht="34.5" customHeight="1" thickTop="1" thickBot="1" x14ac:dyDescent="0.25">
      <c r="B6" s="102" t="s">
        <v>210</v>
      </c>
      <c r="C6" s="111">
        <f>AUTOEVA!AA8</f>
        <v>2</v>
      </c>
      <c r="D6" s="112">
        <f>AUTOEVA!AB8</f>
        <v>0.5</v>
      </c>
      <c r="E6" s="111">
        <f>AUTOEVA!AC8</f>
        <v>2</v>
      </c>
      <c r="F6" s="112">
        <f>AUTOEVA!AD8</f>
        <v>0.5</v>
      </c>
      <c r="G6" s="111">
        <f>AUTOEVA!AE8</f>
        <v>0</v>
      </c>
      <c r="H6" s="112">
        <f>AUTOEVA!AF8</f>
        <v>0</v>
      </c>
      <c r="I6" s="111">
        <f>AUTOEVA!AG8</f>
        <v>0</v>
      </c>
      <c r="J6" s="112">
        <f>AUTOEVA!AH8</f>
        <v>0</v>
      </c>
    </row>
    <row r="7" spans="2:21" ht="34.5" customHeight="1" thickTop="1" thickBot="1" x14ac:dyDescent="0.25">
      <c r="B7" s="102" t="s">
        <v>211</v>
      </c>
      <c r="C7" s="111">
        <f>AUTOEVA!AA9</f>
        <v>2</v>
      </c>
      <c r="D7" s="112">
        <f>AUTOEVA!AB9</f>
        <v>0.22222222222222221</v>
      </c>
      <c r="E7" s="111">
        <f>AUTOEVA!AC9</f>
        <v>5</v>
      </c>
      <c r="F7" s="112">
        <f>AUTOEVA!AD9</f>
        <v>0.55555555555555558</v>
      </c>
      <c r="G7" s="111">
        <f>AUTOEVA!AE9</f>
        <v>2</v>
      </c>
      <c r="H7" s="112">
        <f>AUTOEVA!AF9</f>
        <v>0.22222222222222221</v>
      </c>
      <c r="I7" s="111">
        <f>AUTOEVA!AG9</f>
        <v>0</v>
      </c>
      <c r="J7" s="112">
        <f>AUTOEVA!AH9</f>
        <v>0</v>
      </c>
    </row>
    <row r="8" spans="2:21" ht="34.5" customHeight="1" thickTop="1" thickBot="1" x14ac:dyDescent="0.25">
      <c r="B8" s="104" t="s">
        <v>212</v>
      </c>
      <c r="C8" s="111">
        <f>AUTOEVA!AA10</f>
        <v>2</v>
      </c>
      <c r="D8" s="112">
        <f>AUTOEVA!AB10</f>
        <v>0.5</v>
      </c>
      <c r="E8" s="111">
        <f>AUTOEVA!AC10</f>
        <v>2</v>
      </c>
      <c r="F8" s="112">
        <f>AUTOEVA!AD10</f>
        <v>0.5</v>
      </c>
      <c r="G8" s="111">
        <f>AUTOEVA!AE10</f>
        <v>0</v>
      </c>
      <c r="H8" s="112">
        <f>AUTOEVA!AF10</f>
        <v>0</v>
      </c>
      <c r="I8" s="111">
        <f>AUTOEVA!AG10</f>
        <v>0</v>
      </c>
      <c r="J8" s="112">
        <f>AUTOEVA!AH10</f>
        <v>0</v>
      </c>
    </row>
    <row r="9" spans="2:21" ht="55.5" customHeight="1" thickTop="1" x14ac:dyDescent="0.2">
      <c r="B9" s="103" t="s">
        <v>330</v>
      </c>
      <c r="C9" s="108">
        <f>AUTOEVA!AA11</f>
        <v>10</v>
      </c>
      <c r="D9" s="109">
        <f>AUTOEVA!AB11</f>
        <v>0.29411764705882354</v>
      </c>
      <c r="E9" s="108">
        <f>AUTOEVA!AC11</f>
        <v>18</v>
      </c>
      <c r="F9" s="110">
        <f>AUTOEVA!AD11</f>
        <v>0.52941176470588236</v>
      </c>
      <c r="G9" s="108">
        <f>AUTOEVA!AE11</f>
        <v>6</v>
      </c>
      <c r="H9" s="110">
        <f>AUTOEVA!AF11</f>
        <v>0.17647058823529413</v>
      </c>
      <c r="I9" s="108">
        <f>AUTOEVA!AG11</f>
        <v>0</v>
      </c>
      <c r="J9" s="110">
        <f>AUTOEVA!AH11</f>
        <v>0</v>
      </c>
    </row>
    <row r="11" spans="2:21" ht="30" customHeight="1" x14ac:dyDescent="0.2">
      <c r="B11" s="354"/>
      <c r="C11" s="355"/>
      <c r="D11" s="355"/>
      <c r="E11" s="355"/>
      <c r="F11" s="355"/>
      <c r="G11" s="355"/>
      <c r="H11" s="355"/>
      <c r="I11" s="355"/>
      <c r="J11" s="356"/>
      <c r="K11" s="105"/>
      <c r="L11" s="105"/>
      <c r="M11" s="105"/>
      <c r="N11" s="105"/>
      <c r="O11" s="105"/>
      <c r="P11" s="105"/>
      <c r="Q11" s="105"/>
      <c r="R11" s="105"/>
      <c r="S11" s="105"/>
      <c r="T11" s="105"/>
      <c r="U11" s="105"/>
    </row>
    <row r="12" spans="2:21" ht="30" customHeight="1" x14ac:dyDescent="0.2">
      <c r="B12" s="357" t="s">
        <v>331</v>
      </c>
      <c r="C12" s="358"/>
      <c r="D12" s="358"/>
      <c r="E12" s="358"/>
      <c r="F12" s="358"/>
      <c r="G12" s="358"/>
      <c r="H12" s="358"/>
      <c r="I12" s="358"/>
      <c r="J12" s="359"/>
      <c r="K12" s="106"/>
      <c r="L12" s="106"/>
      <c r="M12" s="106"/>
      <c r="N12" s="106"/>
      <c r="O12" s="106"/>
      <c r="P12" s="106"/>
      <c r="Q12" s="106"/>
      <c r="R12" s="106"/>
      <c r="S12" s="106"/>
      <c r="T12" s="106"/>
      <c r="U12" s="106"/>
    </row>
    <row r="13" spans="2:21" ht="53.25" customHeight="1" x14ac:dyDescent="0.2">
      <c r="B13" s="348" t="s">
        <v>1667</v>
      </c>
      <c r="C13" s="349"/>
      <c r="D13" s="349"/>
      <c r="E13" s="349"/>
      <c r="F13" s="349"/>
      <c r="G13" s="349"/>
      <c r="H13" s="349"/>
      <c r="I13" s="349"/>
      <c r="J13" s="350"/>
      <c r="K13" s="107"/>
      <c r="L13" s="107"/>
      <c r="M13" s="107"/>
      <c r="N13" s="107"/>
      <c r="O13" s="107"/>
      <c r="P13" s="107"/>
      <c r="Q13" s="107"/>
      <c r="R13" s="107"/>
      <c r="S13" s="107"/>
      <c r="T13" s="107"/>
      <c r="U13" s="107"/>
    </row>
    <row r="14" spans="2:21" ht="53.25" customHeight="1" x14ac:dyDescent="0.2">
      <c r="B14" s="348" t="s">
        <v>1668</v>
      </c>
      <c r="C14" s="349"/>
      <c r="D14" s="349"/>
      <c r="E14" s="349"/>
      <c r="F14" s="349"/>
      <c r="G14" s="349"/>
      <c r="H14" s="349"/>
      <c r="I14" s="349"/>
      <c r="J14" s="350"/>
      <c r="K14" s="107"/>
      <c r="L14" s="107"/>
      <c r="M14" s="107"/>
      <c r="N14" s="107"/>
      <c r="O14" s="107"/>
      <c r="P14" s="107"/>
      <c r="Q14" s="107"/>
      <c r="R14" s="107"/>
      <c r="S14" s="107"/>
      <c r="T14" s="107"/>
      <c r="U14" s="107"/>
    </row>
    <row r="15" spans="2:21" ht="53.25" customHeight="1" x14ac:dyDescent="0.2">
      <c r="B15" s="348" t="s">
        <v>1139</v>
      </c>
      <c r="C15" s="349"/>
      <c r="D15" s="349"/>
      <c r="E15" s="349"/>
      <c r="F15" s="349"/>
      <c r="G15" s="349"/>
      <c r="H15" s="349"/>
      <c r="I15" s="349"/>
      <c r="J15" s="350"/>
      <c r="K15" s="107"/>
      <c r="L15" s="107"/>
      <c r="M15" s="107"/>
      <c r="N15" s="107"/>
      <c r="O15" s="107"/>
      <c r="P15" s="107"/>
      <c r="Q15" s="107"/>
      <c r="R15" s="107"/>
      <c r="S15" s="107"/>
      <c r="T15" s="107"/>
      <c r="U15" s="107"/>
    </row>
    <row r="16" spans="2:21" ht="53.25" customHeight="1" x14ac:dyDescent="0.2">
      <c r="B16" s="348"/>
      <c r="C16" s="349"/>
      <c r="D16" s="349"/>
      <c r="E16" s="349"/>
      <c r="F16" s="349"/>
      <c r="G16" s="349"/>
      <c r="H16" s="349"/>
      <c r="I16" s="349"/>
      <c r="J16" s="350"/>
      <c r="K16" s="107"/>
      <c r="L16" s="107"/>
      <c r="M16" s="107"/>
      <c r="N16" s="107"/>
      <c r="O16" s="107"/>
      <c r="P16" s="107"/>
      <c r="Q16" s="107"/>
      <c r="R16" s="107"/>
      <c r="S16" s="107"/>
      <c r="T16" s="107"/>
      <c r="U16" s="107"/>
    </row>
    <row r="17" spans="2:21" ht="30" customHeight="1" x14ac:dyDescent="0.2">
      <c r="B17" s="360" t="s">
        <v>1177</v>
      </c>
      <c r="C17" s="361"/>
      <c r="D17" s="361"/>
      <c r="E17" s="361"/>
      <c r="F17" s="361"/>
      <c r="G17" s="361"/>
      <c r="H17" s="361"/>
      <c r="I17" s="361"/>
      <c r="J17" s="362"/>
      <c r="K17" s="106"/>
      <c r="L17" s="106"/>
      <c r="M17" s="106"/>
      <c r="N17" s="106"/>
      <c r="O17" s="106"/>
      <c r="P17" s="106"/>
      <c r="Q17" s="106"/>
      <c r="R17" s="106"/>
      <c r="S17" s="106"/>
      <c r="T17" s="106"/>
      <c r="U17" s="106"/>
    </row>
    <row r="18" spans="2:21" ht="51.75" customHeight="1" x14ac:dyDescent="0.2">
      <c r="B18" s="348" t="s">
        <v>1669</v>
      </c>
      <c r="C18" s="349"/>
      <c r="D18" s="349"/>
      <c r="E18" s="349"/>
      <c r="F18" s="349"/>
      <c r="G18" s="349"/>
      <c r="H18" s="349"/>
      <c r="I18" s="349"/>
      <c r="J18" s="350"/>
      <c r="K18" s="107"/>
      <c r="L18" s="107"/>
      <c r="M18" s="107"/>
      <c r="N18" s="107"/>
      <c r="O18" s="107"/>
      <c r="P18" s="107"/>
      <c r="Q18" s="107"/>
      <c r="R18" s="107"/>
      <c r="S18" s="107"/>
      <c r="T18" s="107"/>
      <c r="U18" s="107"/>
    </row>
    <row r="19" spans="2:21" ht="51.75" customHeight="1" x14ac:dyDescent="0.2">
      <c r="B19" s="348" t="s">
        <v>1670</v>
      </c>
      <c r="C19" s="349"/>
      <c r="D19" s="349"/>
      <c r="E19" s="349"/>
      <c r="F19" s="349"/>
      <c r="G19" s="349"/>
      <c r="H19" s="349"/>
      <c r="I19" s="349"/>
      <c r="J19" s="350"/>
      <c r="K19" s="107"/>
      <c r="L19" s="107"/>
      <c r="M19" s="107"/>
      <c r="N19" s="107"/>
      <c r="O19" s="107"/>
      <c r="P19" s="107"/>
      <c r="Q19" s="107"/>
      <c r="R19" s="107"/>
      <c r="S19" s="107"/>
      <c r="T19" s="107"/>
      <c r="U19" s="107"/>
    </row>
    <row r="20" spans="2:21" ht="54" customHeight="1" x14ac:dyDescent="0.2">
      <c r="B20" s="348"/>
      <c r="C20" s="349"/>
      <c r="D20" s="349"/>
      <c r="E20" s="349"/>
      <c r="F20" s="349"/>
      <c r="G20" s="349"/>
      <c r="H20" s="349"/>
      <c r="I20" s="349"/>
      <c r="J20" s="350"/>
      <c r="K20" s="107"/>
      <c r="L20" s="107"/>
      <c r="M20" s="107"/>
      <c r="N20" s="107"/>
      <c r="O20" s="107"/>
      <c r="P20" s="107"/>
      <c r="Q20" s="107"/>
      <c r="R20" s="107"/>
      <c r="S20" s="107"/>
      <c r="T20" s="107"/>
      <c r="U20" s="107"/>
    </row>
    <row r="21" spans="2:21" ht="54" customHeight="1" x14ac:dyDescent="0.2">
      <c r="B21" s="351"/>
      <c r="C21" s="352"/>
      <c r="D21" s="352"/>
      <c r="E21" s="352"/>
      <c r="F21" s="352"/>
      <c r="G21" s="352"/>
      <c r="H21" s="352"/>
      <c r="I21" s="352"/>
      <c r="J21" s="353"/>
    </row>
  </sheetData>
  <mergeCells count="12">
    <mergeCell ref="B1:B2"/>
    <mergeCell ref="B20:J20"/>
    <mergeCell ref="B15:J15"/>
    <mergeCell ref="B14:J14"/>
    <mergeCell ref="B21:J21"/>
    <mergeCell ref="B11:J11"/>
    <mergeCell ref="B12:J12"/>
    <mergeCell ref="B13:J13"/>
    <mergeCell ref="B16:J16"/>
    <mergeCell ref="B17:J17"/>
    <mergeCell ref="B18:J18"/>
    <mergeCell ref="B19:J19"/>
  </mergeCells>
  <hyperlinks>
    <hyperlink ref="B3" location="Autoevaluación!A6" tooltip="Ir a autoevaluación" display="Direccionamiento Estratégico"/>
    <hyperlink ref="B4" location="Autoevaluación!A12" tooltip="|Ir a autoevaluacion" display="Gestión Estratégica"/>
    <hyperlink ref="B5" location="Autoevaluación!A19" tooltip="Ir a autoevaluacion" display="Gobierno Escolar"/>
    <hyperlink ref="B6" location="Autoevaluación!A29" tooltip="Ir a autoevaluacion" display="Cultura Institucional"/>
    <hyperlink ref="B7" location="Autoevaluación!A35" tooltip="Ir a autoevaluacion" display="Clima Escolar"/>
    <hyperlink ref="B8" location="Autoevaluación!A46" tooltip="Ir a autoevaluacion" display="Relaciones Con El Entorno"/>
  </hyperlinks>
  <pageMargins left="0.7" right="0.7" top="0.75" bottom="0.75" header="0.3" footer="0.3"/>
  <pageSetup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6" tint="-0.249977111117893"/>
  </sheetPr>
  <dimension ref="B2:J20"/>
  <sheetViews>
    <sheetView view="pageBreakPreview" topLeftCell="A5" zoomScale="70" zoomScaleNormal="70" zoomScaleSheetLayoutView="70" workbookViewId="0">
      <selection activeCell="B20" sqref="B20:J20"/>
    </sheetView>
  </sheetViews>
  <sheetFormatPr baseColWidth="10" defaultRowHeight="10.199999999999999" x14ac:dyDescent="0.2"/>
  <cols>
    <col min="1" max="1" width="3" customWidth="1"/>
    <col min="2" max="2" width="34.42578125" bestFit="1" customWidth="1"/>
    <col min="4" max="4" width="12.85546875" bestFit="1" customWidth="1"/>
    <col min="10" max="10" width="12.85546875" bestFit="1" customWidth="1"/>
  </cols>
  <sheetData>
    <row r="2" spans="2:10" ht="16.5" customHeight="1" x14ac:dyDescent="0.2">
      <c r="B2" s="346" t="s">
        <v>92</v>
      </c>
      <c r="C2" s="363">
        <v>1</v>
      </c>
      <c r="D2" s="364"/>
      <c r="E2" s="363">
        <v>2</v>
      </c>
      <c r="F2" s="364"/>
      <c r="G2" s="363">
        <v>3</v>
      </c>
      <c r="H2" s="364"/>
      <c r="I2" s="363">
        <v>4</v>
      </c>
      <c r="J2" s="364"/>
    </row>
    <row r="3" spans="2:10" ht="16.5" customHeight="1" thickBot="1" x14ac:dyDescent="0.25">
      <c r="B3" s="347"/>
      <c r="C3" s="116" t="s">
        <v>321</v>
      </c>
      <c r="D3" s="116" t="s">
        <v>322</v>
      </c>
      <c r="E3" s="116" t="s">
        <v>321</v>
      </c>
      <c r="F3" s="116" t="s">
        <v>322</v>
      </c>
      <c r="G3" s="116" t="s">
        <v>321</v>
      </c>
      <c r="H3" s="116" t="s">
        <v>322</v>
      </c>
      <c r="I3" s="116" t="s">
        <v>321</v>
      </c>
      <c r="J3" s="116" t="s">
        <v>322</v>
      </c>
    </row>
    <row r="4" spans="2:10" ht="41.25" customHeight="1" thickTop="1" thickBot="1" x14ac:dyDescent="0.25">
      <c r="B4" s="102" t="s">
        <v>1144</v>
      </c>
      <c r="C4" s="111">
        <f>AUTOEVA!AA12</f>
        <v>1</v>
      </c>
      <c r="D4" s="119">
        <f>AUTOEVA!AB12</f>
        <v>0.2</v>
      </c>
      <c r="E4" s="111">
        <f>AUTOEVA!AC12</f>
        <v>3</v>
      </c>
      <c r="F4" s="119">
        <f>AUTOEVA!AD12</f>
        <v>0.6</v>
      </c>
      <c r="G4" s="111">
        <f>AUTOEVA!AE12</f>
        <v>1</v>
      </c>
      <c r="H4" s="119">
        <f>AUTOEVA!AF12</f>
        <v>0.2</v>
      </c>
      <c r="I4" s="111">
        <f>AUTOEVA!AG12</f>
        <v>0</v>
      </c>
      <c r="J4" s="119">
        <f>AUTOEVA!AH12</f>
        <v>0</v>
      </c>
    </row>
    <row r="5" spans="2:10" ht="41.25" customHeight="1" thickTop="1" thickBot="1" x14ac:dyDescent="0.25">
      <c r="B5" s="102" t="s">
        <v>1141</v>
      </c>
      <c r="C5" s="111">
        <f>AUTOEVA!AA13</f>
        <v>1</v>
      </c>
      <c r="D5" s="119">
        <f>AUTOEVA!AB13</f>
        <v>0.25</v>
      </c>
      <c r="E5" s="111">
        <f>AUTOEVA!AC13</f>
        <v>2</v>
      </c>
      <c r="F5" s="119">
        <f>AUTOEVA!AD13</f>
        <v>0.5</v>
      </c>
      <c r="G5" s="111">
        <f>AUTOEVA!AE13</f>
        <v>1</v>
      </c>
      <c r="H5" s="119">
        <f>AUTOEVA!AF13</f>
        <v>0.25</v>
      </c>
      <c r="I5" s="111">
        <f>AUTOEVA!AG13</f>
        <v>0</v>
      </c>
      <c r="J5" s="119">
        <f>AUTOEVA!AH13</f>
        <v>0</v>
      </c>
    </row>
    <row r="6" spans="2:10" ht="41.25" customHeight="1" thickTop="1" thickBot="1" x14ac:dyDescent="0.25">
      <c r="B6" s="102" t="s">
        <v>1142</v>
      </c>
      <c r="C6" s="111">
        <f>AUTOEVA!AA14</f>
        <v>1</v>
      </c>
      <c r="D6" s="119">
        <f>AUTOEVA!AB14</f>
        <v>0.25</v>
      </c>
      <c r="E6" s="111">
        <f>AUTOEVA!AC14</f>
        <v>2</v>
      </c>
      <c r="F6" s="119">
        <f>AUTOEVA!AD14</f>
        <v>0.5</v>
      </c>
      <c r="G6" s="111">
        <f>AUTOEVA!AE14</f>
        <v>1</v>
      </c>
      <c r="H6" s="119">
        <f>AUTOEVA!AF14</f>
        <v>0.25</v>
      </c>
      <c r="I6" s="111">
        <f>AUTOEVA!AG14</f>
        <v>0</v>
      </c>
      <c r="J6" s="119">
        <f>AUTOEVA!AH14</f>
        <v>0</v>
      </c>
    </row>
    <row r="7" spans="2:10" ht="41.25" customHeight="1" thickTop="1" thickBot="1" x14ac:dyDescent="0.25">
      <c r="B7" s="102" t="s">
        <v>1143</v>
      </c>
      <c r="C7" s="111">
        <f>AUTOEVA!AA15</f>
        <v>4</v>
      </c>
      <c r="D7" s="119">
        <f>AUTOEVA!AB15</f>
        <v>0.66666666666666663</v>
      </c>
      <c r="E7" s="111">
        <f>AUTOEVA!AC15</f>
        <v>2</v>
      </c>
      <c r="F7" s="119">
        <f>AUTOEVA!AD15</f>
        <v>0.33333333333333331</v>
      </c>
      <c r="G7" s="111">
        <f>AUTOEVA!AE15</f>
        <v>0</v>
      </c>
      <c r="H7" s="119">
        <f>AUTOEVA!AF15</f>
        <v>0</v>
      </c>
      <c r="I7" s="111">
        <f>AUTOEVA!AG15</f>
        <v>0</v>
      </c>
      <c r="J7" s="119">
        <f>AUTOEVA!AH15</f>
        <v>0</v>
      </c>
    </row>
    <row r="8" spans="2:10" ht="41.25" customHeight="1" thickTop="1" x14ac:dyDescent="0.2">
      <c r="B8" s="113"/>
      <c r="C8" s="111"/>
      <c r="D8" s="111"/>
      <c r="E8" s="111"/>
      <c r="F8" s="111"/>
      <c r="G8" s="111"/>
      <c r="H8" s="111"/>
      <c r="I8" s="111"/>
      <c r="J8" s="111"/>
    </row>
    <row r="9" spans="2:10" ht="35.25" customHeight="1" x14ac:dyDescent="0.2">
      <c r="B9" s="114"/>
      <c r="C9" s="111"/>
      <c r="D9" s="111"/>
      <c r="E9" s="111"/>
      <c r="F9" s="111"/>
      <c r="G9" s="111"/>
      <c r="H9" s="111"/>
      <c r="I9" s="111"/>
      <c r="J9" s="111"/>
    </row>
    <row r="10" spans="2:10" ht="48.6" x14ac:dyDescent="0.2">
      <c r="B10" s="115" t="s">
        <v>1145</v>
      </c>
      <c r="C10" s="120">
        <f>AUTOEVA!AA16</f>
        <v>7</v>
      </c>
      <c r="D10" s="121">
        <f>AUTOEVA!AB16</f>
        <v>0.36842105263157893</v>
      </c>
      <c r="E10" s="120">
        <f>AUTOEVA!AC16</f>
        <v>9</v>
      </c>
      <c r="F10" s="121">
        <f>AUTOEVA!AD16</f>
        <v>0.47368421052631576</v>
      </c>
      <c r="G10" s="120">
        <f>AUTOEVA!AE16</f>
        <v>3</v>
      </c>
      <c r="H10" s="121">
        <f>AUTOEVA!AF16</f>
        <v>0.15789473684210525</v>
      </c>
      <c r="I10" s="120">
        <f>AUTOEVA!AG16</f>
        <v>0</v>
      </c>
      <c r="J10" s="121">
        <f>AUTOEVA!AH16</f>
        <v>0</v>
      </c>
    </row>
    <row r="11" spans="2:10" ht="21.75" customHeight="1" x14ac:dyDescent="0.2"/>
    <row r="12" spans="2:10" ht="29.25" customHeight="1" x14ac:dyDescent="0.2">
      <c r="B12" s="354"/>
      <c r="C12" s="355"/>
      <c r="D12" s="355"/>
      <c r="E12" s="355"/>
      <c r="F12" s="355"/>
      <c r="G12" s="355"/>
      <c r="H12" s="355"/>
      <c r="I12" s="355"/>
      <c r="J12" s="356"/>
    </row>
    <row r="13" spans="2:10" ht="27" customHeight="1" x14ac:dyDescent="0.2">
      <c r="B13" s="357" t="s">
        <v>331</v>
      </c>
      <c r="C13" s="358"/>
      <c r="D13" s="358"/>
      <c r="E13" s="358"/>
      <c r="F13" s="358"/>
      <c r="G13" s="358"/>
      <c r="H13" s="358"/>
      <c r="I13" s="358"/>
      <c r="J13" s="359"/>
    </row>
    <row r="14" spans="2:10" ht="39" customHeight="1" x14ac:dyDescent="0.2">
      <c r="B14" s="348" t="s">
        <v>1671</v>
      </c>
      <c r="C14" s="349"/>
      <c r="D14" s="349"/>
      <c r="E14" s="349"/>
      <c r="F14" s="349"/>
      <c r="G14" s="349"/>
      <c r="H14" s="349"/>
      <c r="I14" s="349"/>
      <c r="J14" s="350"/>
    </row>
    <row r="15" spans="2:10" ht="39" customHeight="1" x14ac:dyDescent="0.2">
      <c r="B15" s="348" t="s">
        <v>1672</v>
      </c>
      <c r="C15" s="349"/>
      <c r="D15" s="349"/>
      <c r="E15" s="349"/>
      <c r="F15" s="349"/>
      <c r="G15" s="349"/>
      <c r="H15" s="349"/>
      <c r="I15" s="349"/>
      <c r="J15" s="350"/>
    </row>
    <row r="16" spans="2:10" ht="39" customHeight="1" x14ac:dyDescent="0.2">
      <c r="B16" s="348"/>
      <c r="C16" s="349"/>
      <c r="D16" s="349"/>
      <c r="E16" s="349"/>
      <c r="F16" s="349"/>
      <c r="G16" s="349"/>
      <c r="H16" s="349"/>
      <c r="I16" s="349"/>
      <c r="J16" s="350"/>
    </row>
    <row r="17" spans="2:10" ht="31.5" customHeight="1" x14ac:dyDescent="0.2">
      <c r="B17" s="360" t="s">
        <v>1177</v>
      </c>
      <c r="C17" s="361"/>
      <c r="D17" s="361"/>
      <c r="E17" s="361"/>
      <c r="F17" s="361"/>
      <c r="G17" s="361"/>
      <c r="H17" s="361"/>
      <c r="I17" s="361"/>
      <c r="J17" s="362"/>
    </row>
    <row r="18" spans="2:10" ht="40.5" customHeight="1" x14ac:dyDescent="0.2">
      <c r="B18" s="348" t="s">
        <v>1673</v>
      </c>
      <c r="C18" s="349"/>
      <c r="D18" s="349"/>
      <c r="E18" s="349"/>
      <c r="F18" s="349"/>
      <c r="G18" s="349"/>
      <c r="H18" s="349"/>
      <c r="I18" s="349"/>
      <c r="J18" s="350"/>
    </row>
    <row r="19" spans="2:10" ht="45" customHeight="1" x14ac:dyDescent="0.2">
      <c r="B19" s="348" t="s">
        <v>1674</v>
      </c>
      <c r="C19" s="349"/>
      <c r="D19" s="349"/>
      <c r="E19" s="349"/>
      <c r="F19" s="349"/>
      <c r="G19" s="349"/>
      <c r="H19" s="349"/>
      <c r="I19" s="349"/>
      <c r="J19" s="350"/>
    </row>
    <row r="20" spans="2:10" ht="40.5" customHeight="1" x14ac:dyDescent="0.2">
      <c r="B20" s="348"/>
      <c r="C20" s="349"/>
      <c r="D20" s="349"/>
      <c r="E20" s="349"/>
      <c r="F20" s="349"/>
      <c r="G20" s="349"/>
      <c r="H20" s="349"/>
      <c r="I20" s="349"/>
      <c r="J20" s="350"/>
    </row>
  </sheetData>
  <mergeCells count="14">
    <mergeCell ref="B2:B3"/>
    <mergeCell ref="C2:D2"/>
    <mergeCell ref="E2:F2"/>
    <mergeCell ref="G2:H2"/>
    <mergeCell ref="I2:J2"/>
    <mergeCell ref="B12:J12"/>
    <mergeCell ref="B19:J19"/>
    <mergeCell ref="B20:J20"/>
    <mergeCell ref="B13:J13"/>
    <mergeCell ref="B14:J14"/>
    <mergeCell ref="B15:J15"/>
    <mergeCell ref="B16:J16"/>
    <mergeCell ref="B17:J17"/>
    <mergeCell ref="B18:J18"/>
  </mergeCells>
  <hyperlinks>
    <hyperlink ref="B4" location="Autoevaluación!A54" tooltip="Ir a autoevaluacion" display="Diseño pedagogico"/>
    <hyperlink ref="B5" location="Autoevaluación!A61" tooltip="Ir a autoevaluacion" display="Practicas pedagogicas"/>
    <hyperlink ref="B6" location="Autoevaluación!A67" tooltip="Ir a autoevaluación" display="Gestion de aula"/>
    <hyperlink ref="B7" location="Autoevaluación!A73" tooltip="Ir a autoevaluación" display="Seguimiento academico"/>
  </hyperlinks>
  <pageMargins left="0.7" right="0.7" top="0.75" bottom="0.75" header="0.3" footer="0.3"/>
  <pageSetup paperSize="190"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6" tint="-0.249977111117893"/>
  </sheetPr>
  <dimension ref="B2:J20"/>
  <sheetViews>
    <sheetView view="pageBreakPreview" topLeftCell="B1" zoomScale="60" zoomScaleNormal="80" workbookViewId="0">
      <selection activeCell="B18" sqref="B18:J18"/>
    </sheetView>
  </sheetViews>
  <sheetFormatPr baseColWidth="10" defaultRowHeight="10.199999999999999" x14ac:dyDescent="0.2"/>
  <cols>
    <col min="1" max="1" width="4.7109375" customWidth="1"/>
    <col min="2" max="2" width="43.85546875" bestFit="1" customWidth="1"/>
  </cols>
  <sheetData>
    <row r="2" spans="2:10" ht="18" customHeight="1" x14ac:dyDescent="0.2">
      <c r="B2" s="346" t="s">
        <v>332</v>
      </c>
      <c r="C2" s="363">
        <v>1</v>
      </c>
      <c r="D2" s="364"/>
      <c r="E2" s="363">
        <v>2</v>
      </c>
      <c r="F2" s="364"/>
      <c r="G2" s="363">
        <v>3</v>
      </c>
      <c r="H2" s="364"/>
      <c r="I2" s="363">
        <v>4</v>
      </c>
      <c r="J2" s="364"/>
    </row>
    <row r="3" spans="2:10" ht="18" customHeight="1" thickBot="1" x14ac:dyDescent="0.25">
      <c r="B3" s="347"/>
      <c r="C3" s="116" t="s">
        <v>321</v>
      </c>
      <c r="D3" s="116" t="s">
        <v>322</v>
      </c>
      <c r="E3" s="116" t="s">
        <v>321</v>
      </c>
      <c r="F3" s="116" t="s">
        <v>322</v>
      </c>
      <c r="G3" s="116" t="s">
        <v>321</v>
      </c>
      <c r="H3" s="116" t="s">
        <v>322</v>
      </c>
      <c r="I3" s="116" t="s">
        <v>321</v>
      </c>
      <c r="J3" s="116" t="s">
        <v>322</v>
      </c>
    </row>
    <row r="4" spans="2:10" ht="39" customHeight="1" thickTop="1" thickBot="1" x14ac:dyDescent="0.25">
      <c r="B4" s="102" t="s">
        <v>217</v>
      </c>
      <c r="C4" s="111">
        <f>AUTOEVA!AA17</f>
        <v>0</v>
      </c>
      <c r="D4" s="119">
        <f>AUTOEVA!AB17</f>
        <v>0</v>
      </c>
      <c r="E4" s="111">
        <f>AUTOEVA!AC17</f>
        <v>2</v>
      </c>
      <c r="F4" s="119">
        <f>AUTOEVA!AD17</f>
        <v>0.66666666666666663</v>
      </c>
      <c r="G4" s="111">
        <f>AUTOEVA!AE17</f>
        <v>0</v>
      </c>
      <c r="H4" s="119">
        <f>AUTOEVA!AF17</f>
        <v>0</v>
      </c>
      <c r="I4" s="111">
        <f>AUTOEVA!AG17</f>
        <v>1</v>
      </c>
      <c r="J4" s="119">
        <f>AUTOEVA!AH17</f>
        <v>0.33333333333333331</v>
      </c>
    </row>
    <row r="5" spans="2:10" ht="39" customHeight="1" thickTop="1" thickBot="1" x14ac:dyDescent="0.25">
      <c r="B5" s="122" t="s">
        <v>218</v>
      </c>
      <c r="C5" s="111">
        <f>AUTOEVA!AA18</f>
        <v>3</v>
      </c>
      <c r="D5" s="119">
        <f>AUTOEVA!AB18</f>
        <v>0.42857142857142855</v>
      </c>
      <c r="E5" s="111">
        <f>AUTOEVA!AC18</f>
        <v>4</v>
      </c>
      <c r="F5" s="119">
        <f>AUTOEVA!AD18</f>
        <v>0.5714285714285714</v>
      </c>
      <c r="G5" s="111">
        <f>AUTOEVA!AE18</f>
        <v>0</v>
      </c>
      <c r="H5" s="119">
        <f>AUTOEVA!AF18</f>
        <v>0</v>
      </c>
      <c r="I5" s="111">
        <f>AUTOEVA!AG18</f>
        <v>0</v>
      </c>
      <c r="J5" s="119">
        <f>AUTOEVA!AH18</f>
        <v>0</v>
      </c>
    </row>
    <row r="6" spans="2:10" ht="39" customHeight="1" thickTop="1" thickBot="1" x14ac:dyDescent="0.25">
      <c r="B6" s="122" t="s">
        <v>333</v>
      </c>
      <c r="C6" s="111">
        <f>AUTOEVA!AA19</f>
        <v>1</v>
      </c>
      <c r="D6" s="119">
        <f>AUTOEVA!AB19</f>
        <v>0.5</v>
      </c>
      <c r="E6" s="111">
        <f>AUTOEVA!AC19</f>
        <v>1</v>
      </c>
      <c r="F6" s="119">
        <f>AUTOEVA!AD19</f>
        <v>0.5</v>
      </c>
      <c r="G6" s="111">
        <f>AUTOEVA!AE19</f>
        <v>0</v>
      </c>
      <c r="H6" s="119">
        <f>AUTOEVA!AF19</f>
        <v>0</v>
      </c>
      <c r="I6" s="111">
        <f>AUTOEVA!AG19</f>
        <v>0</v>
      </c>
      <c r="J6" s="119">
        <f>AUTOEVA!AH19</f>
        <v>0</v>
      </c>
    </row>
    <row r="7" spans="2:10" ht="39" customHeight="1" thickTop="1" thickBot="1" x14ac:dyDescent="0.25">
      <c r="B7" s="102" t="s">
        <v>334</v>
      </c>
      <c r="C7" s="111">
        <f>AUTOEVA!AA20</f>
        <v>5</v>
      </c>
      <c r="D7" s="119">
        <f>AUTOEVA!AB20</f>
        <v>0.5</v>
      </c>
      <c r="E7" s="111">
        <f>AUTOEVA!AC20</f>
        <v>3</v>
      </c>
      <c r="F7" s="119">
        <f>AUTOEVA!AD20</f>
        <v>0.3</v>
      </c>
      <c r="G7" s="111">
        <f>AUTOEVA!AE20</f>
        <v>2</v>
      </c>
      <c r="H7" s="119">
        <f>AUTOEVA!AF20</f>
        <v>0.2</v>
      </c>
      <c r="I7" s="111">
        <f>AUTOEVA!AG20</f>
        <v>0</v>
      </c>
      <c r="J7" s="119">
        <f>AUTOEVA!AH20</f>
        <v>0</v>
      </c>
    </row>
    <row r="8" spans="2:10" ht="39" customHeight="1" thickTop="1" thickBot="1" x14ac:dyDescent="0.25">
      <c r="B8" s="102" t="s">
        <v>335</v>
      </c>
      <c r="C8" s="111">
        <f>AUTOEVA!AA21</f>
        <v>0</v>
      </c>
      <c r="D8" s="119">
        <f>AUTOEVA!AB21</f>
        <v>0</v>
      </c>
      <c r="E8" s="111">
        <f>AUTOEVA!AC21</f>
        <v>0</v>
      </c>
      <c r="F8" s="119">
        <f>AUTOEVA!AD21</f>
        <v>0</v>
      </c>
      <c r="G8" s="111">
        <f>AUTOEVA!AE21</f>
        <v>1</v>
      </c>
      <c r="H8" s="119">
        <f>AUTOEVA!AF21</f>
        <v>0.25</v>
      </c>
      <c r="I8" s="111">
        <f>AUTOEVA!AG21</f>
        <v>3</v>
      </c>
      <c r="J8" s="119">
        <f>AUTOEVA!AH21</f>
        <v>0.75</v>
      </c>
    </row>
    <row r="9" spans="2:10" ht="31.5" customHeight="1" thickTop="1" x14ac:dyDescent="0.2">
      <c r="B9" s="113"/>
      <c r="C9" s="111"/>
      <c r="D9" s="119"/>
      <c r="E9" s="111"/>
      <c r="F9" s="119"/>
      <c r="G9" s="111"/>
      <c r="H9" s="119"/>
      <c r="I9" s="111"/>
      <c r="J9" s="119"/>
    </row>
    <row r="10" spans="2:10" ht="36.75" customHeight="1" x14ac:dyDescent="0.2">
      <c r="B10" s="115" t="s">
        <v>336</v>
      </c>
      <c r="C10" s="120">
        <f>AUTOEVA!AA22</f>
        <v>9</v>
      </c>
      <c r="D10" s="121">
        <f>AUTOEVA!AB22</f>
        <v>0.34615384615384615</v>
      </c>
      <c r="E10" s="120">
        <f>AUTOEVA!AC22</f>
        <v>10</v>
      </c>
      <c r="F10" s="121">
        <f>AUTOEVA!AD22</f>
        <v>0.38461538461538464</v>
      </c>
      <c r="G10" s="120">
        <f>AUTOEVA!AE22</f>
        <v>3</v>
      </c>
      <c r="H10" s="121">
        <f>AUTOEVA!AF22</f>
        <v>0.11538461538461539</v>
      </c>
      <c r="I10" s="120">
        <f>AUTOEVA!AG22</f>
        <v>4</v>
      </c>
      <c r="J10" s="121">
        <f>AUTOEVA!AH22</f>
        <v>0.15384615384615385</v>
      </c>
    </row>
    <row r="11" spans="2:10" ht="23.25" customHeight="1" x14ac:dyDescent="0.2"/>
    <row r="12" spans="2:10" ht="27.75" customHeight="1" x14ac:dyDescent="0.2">
      <c r="B12" s="354"/>
      <c r="C12" s="355"/>
      <c r="D12" s="355"/>
      <c r="E12" s="355"/>
      <c r="F12" s="355"/>
      <c r="G12" s="355"/>
      <c r="H12" s="355"/>
      <c r="I12" s="355"/>
      <c r="J12" s="356"/>
    </row>
    <row r="13" spans="2:10" ht="23.25" customHeight="1" x14ac:dyDescent="0.2">
      <c r="B13" s="357" t="s">
        <v>331</v>
      </c>
      <c r="C13" s="358"/>
      <c r="D13" s="358"/>
      <c r="E13" s="358"/>
      <c r="F13" s="358"/>
      <c r="G13" s="358"/>
      <c r="H13" s="358"/>
      <c r="I13" s="358"/>
      <c r="J13" s="359"/>
    </row>
    <row r="14" spans="2:10" ht="46.5" customHeight="1" x14ac:dyDescent="0.2">
      <c r="B14" s="348" t="s">
        <v>1147</v>
      </c>
      <c r="C14" s="349"/>
      <c r="D14" s="349"/>
      <c r="E14" s="349"/>
      <c r="F14" s="349"/>
      <c r="G14" s="349"/>
      <c r="H14" s="349"/>
      <c r="I14" s="349"/>
      <c r="J14" s="350"/>
    </row>
    <row r="15" spans="2:10" ht="46.5" customHeight="1" x14ac:dyDescent="0.2">
      <c r="B15" s="348" t="s">
        <v>1148</v>
      </c>
      <c r="C15" s="349"/>
      <c r="D15" s="349"/>
      <c r="E15" s="349"/>
      <c r="F15" s="349"/>
      <c r="G15" s="349"/>
      <c r="H15" s="349"/>
      <c r="I15" s="349"/>
      <c r="J15" s="350"/>
    </row>
    <row r="16" spans="2:10" ht="46.5" customHeight="1" x14ac:dyDescent="0.2">
      <c r="B16" s="348"/>
      <c r="C16" s="349"/>
      <c r="D16" s="349"/>
      <c r="E16" s="349"/>
      <c r="F16" s="349"/>
      <c r="G16" s="349"/>
      <c r="H16" s="349"/>
      <c r="I16" s="349"/>
      <c r="J16" s="350"/>
    </row>
    <row r="17" spans="2:10" ht="30" customHeight="1" x14ac:dyDescent="0.2">
      <c r="B17" s="360" t="s">
        <v>1177</v>
      </c>
      <c r="C17" s="361"/>
      <c r="D17" s="361"/>
      <c r="E17" s="361"/>
      <c r="F17" s="361"/>
      <c r="G17" s="361"/>
      <c r="H17" s="361"/>
      <c r="I17" s="361"/>
      <c r="J17" s="362"/>
    </row>
    <row r="18" spans="2:10" ht="40.5" customHeight="1" x14ac:dyDescent="0.2">
      <c r="B18" s="348" t="s">
        <v>1675</v>
      </c>
      <c r="C18" s="349"/>
      <c r="D18" s="349"/>
      <c r="E18" s="349"/>
      <c r="F18" s="349"/>
      <c r="G18" s="349"/>
      <c r="H18" s="349"/>
      <c r="I18" s="349"/>
      <c r="J18" s="350"/>
    </row>
    <row r="19" spans="2:10" ht="40.5" customHeight="1" x14ac:dyDescent="0.2">
      <c r="B19" s="348"/>
      <c r="C19" s="349"/>
      <c r="D19" s="349"/>
      <c r="E19" s="349"/>
      <c r="F19" s="349"/>
      <c r="G19" s="349"/>
      <c r="H19" s="349"/>
      <c r="I19" s="349"/>
      <c r="J19" s="350"/>
    </row>
    <row r="20" spans="2:10" ht="40.5" customHeight="1" x14ac:dyDescent="0.2">
      <c r="B20" s="348"/>
      <c r="C20" s="349"/>
      <c r="D20" s="349"/>
      <c r="E20" s="349"/>
      <c r="F20" s="349"/>
      <c r="G20" s="349"/>
      <c r="H20" s="349"/>
      <c r="I20" s="349"/>
      <c r="J20" s="350"/>
    </row>
  </sheetData>
  <mergeCells count="14">
    <mergeCell ref="B2:B3"/>
    <mergeCell ref="C2:D2"/>
    <mergeCell ref="E2:F2"/>
    <mergeCell ref="G2:H2"/>
    <mergeCell ref="I2:J2"/>
    <mergeCell ref="B12:J12"/>
    <mergeCell ref="B19:J19"/>
    <mergeCell ref="B20:J20"/>
    <mergeCell ref="B13:J13"/>
    <mergeCell ref="B14:J14"/>
    <mergeCell ref="B15:J15"/>
    <mergeCell ref="B16:J16"/>
    <mergeCell ref="B17:J17"/>
    <mergeCell ref="B18:J18"/>
  </mergeCells>
  <hyperlinks>
    <hyperlink ref="B8" location="Autoevaluación!A113" tooltip="Ir a autoevaluación" display="Apoyo Financiero y Contable"/>
    <hyperlink ref="B7" location="Autoevaluación!A101" tooltip="Ir a autoevaluación" display="Talento Humano"/>
    <hyperlink ref="B6" location="Autoevaluación!A97" tooltip="Ir a autoevaluación" display="Administración de servicios complementarios"/>
    <hyperlink ref="B5" location="Autoevaluación!A88" tooltip="Ir a autoevaluación" display="Administración de la planta fisica y de los recursos"/>
    <hyperlink ref="B4" location="Autoevaluación!A83" tooltip="Ir a autoevaluación" display="Apoyo a la gestion académica"/>
  </hyperlinks>
  <pageMargins left="0.7" right="0.7" top="0.75" bottom="0.75" header="0.3" footer="0.3"/>
  <pageSetup paperSize="1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6" tint="-0.249977111117893"/>
  </sheetPr>
  <dimension ref="B2:J21"/>
  <sheetViews>
    <sheetView view="pageBreakPreview" zoomScale="60" zoomScaleNormal="80" workbookViewId="0">
      <selection activeCell="B20" sqref="B20:J20"/>
    </sheetView>
  </sheetViews>
  <sheetFormatPr baseColWidth="10" defaultRowHeight="10.199999999999999" x14ac:dyDescent="0.2"/>
  <cols>
    <col min="1" max="1" width="3" customWidth="1"/>
    <col min="2" max="2" width="45.140625" bestFit="1" customWidth="1"/>
  </cols>
  <sheetData>
    <row r="2" spans="2:10" ht="21.75" customHeight="1" x14ac:dyDescent="0.2">
      <c r="B2" s="346" t="s">
        <v>226</v>
      </c>
      <c r="C2" s="363">
        <v>1</v>
      </c>
      <c r="D2" s="364"/>
      <c r="E2" s="363">
        <v>2</v>
      </c>
      <c r="F2" s="364"/>
      <c r="G2" s="363">
        <v>3</v>
      </c>
      <c r="H2" s="364"/>
      <c r="I2" s="363">
        <v>4</v>
      </c>
      <c r="J2" s="364"/>
    </row>
    <row r="3" spans="2:10" ht="21.75" customHeight="1" thickBot="1" x14ac:dyDescent="0.25">
      <c r="B3" s="347"/>
      <c r="C3" s="116" t="s">
        <v>321</v>
      </c>
      <c r="D3" s="116" t="s">
        <v>322</v>
      </c>
      <c r="E3" s="116" t="s">
        <v>321</v>
      </c>
      <c r="F3" s="116" t="s">
        <v>322</v>
      </c>
      <c r="G3" s="116" t="s">
        <v>321</v>
      </c>
      <c r="H3" s="116" t="s">
        <v>322</v>
      </c>
      <c r="I3" s="116" t="s">
        <v>321</v>
      </c>
      <c r="J3" s="116" t="s">
        <v>322</v>
      </c>
    </row>
    <row r="4" spans="2:10" ht="33" customHeight="1" thickTop="1" thickBot="1" x14ac:dyDescent="0.25">
      <c r="B4" s="123" t="s">
        <v>222</v>
      </c>
      <c r="C4" s="111">
        <f>AUTOEVA!AA23</f>
        <v>3</v>
      </c>
      <c r="D4" s="119">
        <f>AUTOEVA!AB23</f>
        <v>0.75</v>
      </c>
      <c r="E4" s="111">
        <f>AUTOEVA!AC23</f>
        <v>1</v>
      </c>
      <c r="F4" s="119">
        <f>AUTOEVA!AD23</f>
        <v>0.25</v>
      </c>
      <c r="G4" s="111">
        <f>AUTOEVA!AE23</f>
        <v>0</v>
      </c>
      <c r="H4" s="119">
        <f>AUTOEVA!AF23</f>
        <v>0</v>
      </c>
      <c r="I4" s="111">
        <f>AUTOEVA!AG23</f>
        <v>0</v>
      </c>
      <c r="J4" s="119">
        <f>AUTOEVA!AH23</f>
        <v>0</v>
      </c>
    </row>
    <row r="5" spans="2:10" ht="33" customHeight="1" thickTop="1" thickBot="1" x14ac:dyDescent="0.25">
      <c r="B5" s="124" t="s">
        <v>223</v>
      </c>
      <c r="C5" s="111">
        <f>AUTOEVA!AA24</f>
        <v>3</v>
      </c>
      <c r="D5" s="119">
        <f>AUTOEVA!AB24</f>
        <v>0.75</v>
      </c>
      <c r="E5" s="111">
        <f>AUTOEVA!AC24</f>
        <v>1</v>
      </c>
      <c r="F5" s="119">
        <f>AUTOEVA!AD24</f>
        <v>0.25</v>
      </c>
      <c r="G5" s="111">
        <f>AUTOEVA!AE24</f>
        <v>0</v>
      </c>
      <c r="H5" s="119">
        <f>AUTOEVA!AF24</f>
        <v>0</v>
      </c>
      <c r="I5" s="111">
        <f>AUTOEVA!AG24</f>
        <v>0</v>
      </c>
      <c r="J5" s="119">
        <f>AUTOEVA!AH24</f>
        <v>0</v>
      </c>
    </row>
    <row r="6" spans="2:10" ht="33" customHeight="1" thickTop="1" thickBot="1" x14ac:dyDescent="0.25">
      <c r="B6" s="124" t="s">
        <v>224</v>
      </c>
      <c r="C6" s="111">
        <f>AUTOEVA!AA25</f>
        <v>3</v>
      </c>
      <c r="D6" s="119">
        <f>AUTOEVA!AB25</f>
        <v>1</v>
      </c>
      <c r="E6" s="111">
        <f>AUTOEVA!AC25</f>
        <v>0</v>
      </c>
      <c r="F6" s="119">
        <f>AUTOEVA!AD25</f>
        <v>0</v>
      </c>
      <c r="G6" s="111">
        <f>AUTOEVA!AE25</f>
        <v>0</v>
      </c>
      <c r="H6" s="119">
        <f>AUTOEVA!AF25</f>
        <v>0</v>
      </c>
      <c r="I6" s="111">
        <f>AUTOEVA!AG25</f>
        <v>0</v>
      </c>
      <c r="J6" s="119">
        <f>AUTOEVA!AH25</f>
        <v>0</v>
      </c>
    </row>
    <row r="7" spans="2:10" ht="33" customHeight="1" thickTop="1" thickBot="1" x14ac:dyDescent="0.25">
      <c r="B7" s="123" t="s">
        <v>225</v>
      </c>
      <c r="C7" s="111">
        <f>AUTOEVA!AA26</f>
        <v>3</v>
      </c>
      <c r="D7" s="119">
        <f>AUTOEVA!AB26</f>
        <v>1</v>
      </c>
      <c r="E7" s="111">
        <f>AUTOEVA!AC26</f>
        <v>0</v>
      </c>
      <c r="F7" s="119">
        <f>AUTOEVA!AD26</f>
        <v>0</v>
      </c>
      <c r="G7" s="111">
        <f>AUTOEVA!AE26</f>
        <v>0</v>
      </c>
      <c r="H7" s="119">
        <f>AUTOEVA!AF26</f>
        <v>0</v>
      </c>
      <c r="I7" s="111">
        <f>AUTOEVA!AG26</f>
        <v>0</v>
      </c>
      <c r="J7" s="119">
        <f>AUTOEVA!AH26</f>
        <v>0</v>
      </c>
    </row>
    <row r="8" spans="2:10" ht="33" customHeight="1" thickTop="1" x14ac:dyDescent="0.2">
      <c r="B8" s="113"/>
      <c r="C8" s="111"/>
      <c r="D8" s="119"/>
      <c r="E8" s="111"/>
      <c r="F8" s="119"/>
      <c r="G8" s="111"/>
      <c r="H8" s="119"/>
      <c r="I8" s="111"/>
      <c r="J8" s="119"/>
    </row>
    <row r="9" spans="2:10" ht="33" customHeight="1" x14ac:dyDescent="0.2">
      <c r="B9" s="114"/>
      <c r="C9" s="111"/>
      <c r="D9" s="119"/>
      <c r="E9" s="111"/>
      <c r="F9" s="119"/>
      <c r="G9" s="111"/>
      <c r="H9" s="119"/>
      <c r="I9" s="111"/>
      <c r="J9" s="119"/>
    </row>
    <row r="10" spans="2:10" ht="37.5" customHeight="1" x14ac:dyDescent="0.2">
      <c r="B10" s="115" t="s">
        <v>337</v>
      </c>
      <c r="C10" s="120">
        <f>AUTOEVA!AA27</f>
        <v>12</v>
      </c>
      <c r="D10" s="121">
        <f>AUTOEVA!AB27</f>
        <v>0.8571428571428571</v>
      </c>
      <c r="E10" s="120">
        <f>AUTOEVA!AC27</f>
        <v>2</v>
      </c>
      <c r="F10" s="121">
        <f>AUTOEVA!AD27</f>
        <v>0.14285714285714285</v>
      </c>
      <c r="G10" s="120">
        <f>AUTOEVA!AE27</f>
        <v>0</v>
      </c>
      <c r="H10" s="121">
        <f>AUTOEVA!AF27</f>
        <v>0</v>
      </c>
      <c r="I10" s="120">
        <f>AUTOEVA!AG27</f>
        <v>0</v>
      </c>
      <c r="J10" s="121">
        <f>AUTOEVA!AH27</f>
        <v>0</v>
      </c>
    </row>
    <row r="13" spans="2:10" ht="26.25" customHeight="1" x14ac:dyDescent="0.2">
      <c r="B13" s="354"/>
      <c r="C13" s="355"/>
      <c r="D13" s="355"/>
      <c r="E13" s="355"/>
      <c r="F13" s="355"/>
      <c r="G13" s="355"/>
      <c r="H13" s="355"/>
      <c r="I13" s="355"/>
      <c r="J13" s="356"/>
    </row>
    <row r="14" spans="2:10" ht="26.25" customHeight="1" x14ac:dyDescent="0.2">
      <c r="B14" s="357" t="s">
        <v>331</v>
      </c>
      <c r="C14" s="358"/>
      <c r="D14" s="358"/>
      <c r="E14" s="358"/>
      <c r="F14" s="358"/>
      <c r="G14" s="358"/>
      <c r="H14" s="358"/>
      <c r="I14" s="358"/>
      <c r="J14" s="359"/>
    </row>
    <row r="15" spans="2:10" ht="39.75" customHeight="1" x14ac:dyDescent="0.2">
      <c r="B15" s="348" t="s">
        <v>1676</v>
      </c>
      <c r="C15" s="349"/>
      <c r="D15" s="349"/>
      <c r="E15" s="349"/>
      <c r="F15" s="349"/>
      <c r="G15" s="349"/>
      <c r="H15" s="349"/>
      <c r="I15" s="349"/>
      <c r="J15" s="350"/>
    </row>
    <row r="16" spans="2:10" ht="39.75" customHeight="1" x14ac:dyDescent="0.2">
      <c r="B16" s="348" t="s">
        <v>1677</v>
      </c>
      <c r="C16" s="349"/>
      <c r="D16" s="349"/>
      <c r="E16" s="349"/>
      <c r="F16" s="349"/>
      <c r="G16" s="349"/>
      <c r="H16" s="349"/>
      <c r="I16" s="349"/>
      <c r="J16" s="350"/>
    </row>
    <row r="17" spans="2:10" ht="39.75" customHeight="1" x14ac:dyDescent="0.2">
      <c r="B17" s="348"/>
      <c r="C17" s="349"/>
      <c r="D17" s="349"/>
      <c r="E17" s="349"/>
      <c r="F17" s="349"/>
      <c r="G17" s="349"/>
      <c r="H17" s="349"/>
      <c r="I17" s="349"/>
      <c r="J17" s="350"/>
    </row>
    <row r="18" spans="2:10" ht="26.25" customHeight="1" x14ac:dyDescent="0.2">
      <c r="B18" s="360" t="s">
        <v>1177</v>
      </c>
      <c r="C18" s="361"/>
      <c r="D18" s="361"/>
      <c r="E18" s="361"/>
      <c r="F18" s="361"/>
      <c r="G18" s="361"/>
      <c r="H18" s="361"/>
      <c r="I18" s="361"/>
      <c r="J18" s="362"/>
    </row>
    <row r="19" spans="2:10" ht="43.5" customHeight="1" x14ac:dyDescent="0.2">
      <c r="B19" s="348" t="s">
        <v>1678</v>
      </c>
      <c r="C19" s="349"/>
      <c r="D19" s="349"/>
      <c r="E19" s="349"/>
      <c r="F19" s="349"/>
      <c r="G19" s="349"/>
      <c r="H19" s="349"/>
      <c r="I19" s="349"/>
      <c r="J19" s="350"/>
    </row>
    <row r="20" spans="2:10" ht="43.5" customHeight="1" x14ac:dyDescent="0.2">
      <c r="B20" s="348" t="s">
        <v>1679</v>
      </c>
      <c r="C20" s="349"/>
      <c r="D20" s="349"/>
      <c r="E20" s="349"/>
      <c r="F20" s="349"/>
      <c r="G20" s="349"/>
      <c r="H20" s="349"/>
      <c r="I20" s="349"/>
      <c r="J20" s="350"/>
    </row>
    <row r="21" spans="2:10" ht="43.5" customHeight="1" x14ac:dyDescent="0.2">
      <c r="B21" s="348"/>
      <c r="C21" s="349"/>
      <c r="D21" s="349"/>
      <c r="E21" s="349"/>
      <c r="F21" s="349"/>
      <c r="G21" s="349"/>
      <c r="H21" s="349"/>
      <c r="I21" s="349"/>
      <c r="J21" s="350"/>
    </row>
  </sheetData>
  <mergeCells count="14">
    <mergeCell ref="B2:B3"/>
    <mergeCell ref="C2:D2"/>
    <mergeCell ref="E2:F2"/>
    <mergeCell ref="G2:H2"/>
    <mergeCell ref="I2:J2"/>
    <mergeCell ref="B13:J13"/>
    <mergeCell ref="B20:J20"/>
    <mergeCell ref="B21:J21"/>
    <mergeCell ref="B14:J14"/>
    <mergeCell ref="B15:J15"/>
    <mergeCell ref="B16:J16"/>
    <mergeCell ref="B17:J17"/>
    <mergeCell ref="B18:J18"/>
    <mergeCell ref="B19:J19"/>
  </mergeCells>
  <hyperlinks>
    <hyperlink ref="B7" location="Autoevaluación!A138" tooltip="Ir a autoevaluación" display="Prevención de riesgos"/>
    <hyperlink ref="B6" location="Autoevaluación!A133" tooltip="Ir a autoevaluación" display="Participación y convivencia"/>
    <hyperlink ref="B5" location="Autoevaluación!A127" tooltip="Ir a autoevaluación" display="Proyección a la comunidad"/>
    <hyperlink ref="B4" location="Autoevaluación!A121" tooltip="Ir a autoevaluación" display="Accesibilidad"/>
  </hyperlinks>
  <pageMargins left="0.7" right="0.7" top="0.75" bottom="0.75" header="0.3" footer="0.3"/>
  <pageSetup paperSize="1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INICIO</vt:lpstr>
      <vt:lpstr>REVI_IDENT</vt:lpstr>
      <vt:lpstr>CONTEXTO</vt:lpstr>
      <vt:lpstr>AUTOEVA</vt:lpstr>
      <vt:lpstr>ConAUTO</vt:lpstr>
      <vt:lpstr>DIRECTIVA</vt:lpstr>
      <vt:lpstr>ACADEMICA</vt:lpstr>
      <vt:lpstr>ADMINIST</vt:lpstr>
      <vt:lpstr>COMUNITARIA</vt:lpstr>
      <vt:lpstr>POR GESTIÓN</vt:lpstr>
      <vt:lpstr>OBJS</vt:lpstr>
      <vt:lpstr>MET_IND</vt:lpstr>
      <vt:lpstr>ACCS 2020</vt:lpstr>
      <vt:lpstr>TARS 2020</vt:lpstr>
      <vt:lpstr>ACCS 2021</vt:lpstr>
      <vt:lpstr>TARS 2021</vt:lpstr>
      <vt:lpstr>ACCS 2022</vt:lpstr>
      <vt:lpstr>TARS 2022</vt:lpstr>
      <vt:lpstr>DIRECTIVA!Área_de_impresión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Rector</cp:lastModifiedBy>
  <dcterms:created xsi:type="dcterms:W3CDTF">2011-04-08T12:29:09Z</dcterms:created>
  <dcterms:modified xsi:type="dcterms:W3CDTF">2022-01-20T23:31:47Z</dcterms:modified>
</cp:coreProperties>
</file>